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25" yWindow="-45" windowWidth="14295" windowHeight="12555" tabRatio="815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6" sheetId="9" r:id="rId6"/>
    <sheet name="Изменения МП" sheetId="13" r:id="rId7"/>
    <sheet name="Оц.Эфф.МП" sheetId="12" r:id="rId8"/>
  </sheets>
  <definedNames>
    <definedName name="_xlnm.Print_Area" localSheetId="7">Оц.Эфф.МП!$A$1:$H$29</definedName>
    <definedName name="_xlnm.Print_Area" localSheetId="1">Табл.11!$A$1:$G$12</definedName>
    <definedName name="_xlnm.Print_Area" localSheetId="3">Табл.13!$A$1:$F$19</definedName>
    <definedName name="_xlnm.Print_Area" localSheetId="5">Табл.16!$A$1:$F$12</definedName>
  </definedNames>
  <calcPr calcId="125725"/>
</workbook>
</file>

<file path=xl/calcChain.xml><?xml version="1.0" encoding="utf-8"?>
<calcChain xmlns="http://schemas.openxmlformats.org/spreadsheetml/2006/main">
  <c r="F10" i="12"/>
  <c r="F6" i="6" l="1"/>
  <c r="E5" i="5"/>
  <c r="F7" i="6" l="1"/>
  <c r="D6" i="5" l="1"/>
  <c r="D5" l="1"/>
  <c r="B23" i="12"/>
  <c r="F13" l="1"/>
  <c r="F12"/>
  <c r="F11"/>
  <c r="B18" l="1"/>
  <c r="E18" s="1"/>
  <c r="D23"/>
  <c r="F25" l="1"/>
</calcChain>
</file>

<file path=xl/comments1.xml><?xml version="1.0" encoding="utf-8"?>
<comments xmlns="http://schemas.openxmlformats.org/spreadsheetml/2006/main">
  <authors>
    <author>odn</author>
  </authors>
  <commentLis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муниципальной программы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D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224,7
</t>
        </r>
      </text>
    </comment>
    <comment ref="F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224,7
</t>
        </r>
      </text>
    </comment>
  </commentList>
</comments>
</file>

<file path=xl/comments3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4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1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224,7
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</commentList>
</comments>
</file>

<file path=xl/sharedStrings.xml><?xml version="1.0" encoding="utf-8"?>
<sst xmlns="http://schemas.openxmlformats.org/spreadsheetml/2006/main" count="278" uniqueCount="186">
  <si>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</si>
  <si>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</si>
  <si>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</si>
  <si>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</si>
  <si>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</si>
  <si>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</si>
  <si>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</si>
  <si>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</si>
  <si>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</si>
  <si>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</si>
  <si>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</si>
  <si>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Желаемая тенденция*</t>
  </si>
  <si>
    <t>* увеличение</t>
  </si>
  <si>
    <t>Оценка степени соответствия уровня затрат 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</si>
  <si>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</si>
  <si>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</si>
  <si>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</si>
  <si>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</si>
  <si>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</si>
  <si>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Ед. измерения</t>
  </si>
  <si>
    <t>Годы</t>
  </si>
  <si>
    <t xml:space="preserve">год, предшествующий отчетному &lt;4&gt; 
</t>
  </si>
  <si>
    <t>отчетный год</t>
  </si>
  <si>
    <t>&lt;4&gt; Приводится фактическое значение индикатора или показателя за год, предшествующий отчетному.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</si>
  <si>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</si>
  <si>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</si>
  <si>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</si>
  <si>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</si>
  <si>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</si>
  <si>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</si>
  <si>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</si>
  <si>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</si>
  <si>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...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</si>
  <si>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</si>
  <si>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</si>
  <si>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</si>
  <si>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</si>
  <si>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</si>
  <si>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</si>
  <si>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</si>
  <si>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</si>
  <si>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</si>
  <si>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</si>
  <si>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</si>
  <si>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 xml:space="preserve">всего                    </t>
  </si>
  <si>
    <t xml:space="preserve">соисполнитель 1          </t>
  </si>
  <si>
    <t xml:space="preserve">Подпрограмма 1 </t>
  </si>
  <si>
    <t xml:space="preserve">ответственный исполнитель подпрограммы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</si>
  <si>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</si>
  <si>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</si>
  <si>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</si>
  <si>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</si>
  <si>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</si>
  <si>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</si>
  <si>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</si>
  <si>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</si>
  <si>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</si>
  <si>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Муниципальная программа   </t>
  </si>
  <si>
    <t xml:space="preserve">всего                     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</si>
  <si>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</si>
  <si>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</si>
  <si>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</si>
  <si>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</si>
  <si>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</si>
  <si>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 xml:space="preserve">бюджет района                         </t>
  </si>
  <si>
    <t>&lt;8&gt; В соответствии с муниципальной программой.</t>
  </si>
  <si>
    <t>&lt;9&gt; Кассовые расходы по соответствующим источникам.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</si>
  <si>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</si>
  <si>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</si>
  <si>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</si>
  <si>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</si>
  <si>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</si>
  <si>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</si>
  <si>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 xml:space="preserve">ожидаемое значение на конец года      
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</si>
  <si>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</si>
  <si>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</si>
  <si>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</si>
  <si>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</si>
  <si>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</si>
  <si>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</si>
  <si>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</si>
  <si>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Всего                    </t>
  </si>
  <si>
    <t xml:space="preserve">Сведения о степени выполнения основных мероприятий  муниципальной программы
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</si>
  <si>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</si>
  <si>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</si>
  <si>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Структурное подразделение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</si>
  <si>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</si>
  <si>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</si>
  <si>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</si>
  <si>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</si>
  <si>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</si>
  <si>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</si>
  <si>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</si>
  <si>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</si>
  <si>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 xml:space="preserve">Обоснование отклонений значений показателя (индикатора) на конец отчетного года (при наличии) </t>
  </si>
  <si>
    <t>Реквизиты  нормативно-правового акта</t>
  </si>
  <si>
    <t>Перечень изменений</t>
  </si>
  <si>
    <t>Обоснование изменений</t>
  </si>
  <si>
    <t>Управление архитектуры и градостроительства</t>
  </si>
  <si>
    <t>uaig@cherra.ru</t>
  </si>
  <si>
    <t>Утверждение документов территориального планирования района и поселений</t>
  </si>
  <si>
    <t>Совершенствование архитектурного облика территорий района</t>
  </si>
  <si>
    <t xml:space="preserve">Основное мероприятие 3
</t>
  </si>
  <si>
    <t xml:space="preserve">Основное мероприятие 1
</t>
  </si>
  <si>
    <t xml:space="preserve">Основное мероприятие 2
</t>
  </si>
  <si>
    <t>тыс. кв. м</t>
  </si>
  <si>
    <t>кв.м.</t>
  </si>
  <si>
    <t>ед.</t>
  </si>
  <si>
    <t>Количество территорий района, обеспеченных документацией 
по планировке территорий</t>
  </si>
  <si>
    <t>(%)</t>
  </si>
  <si>
    <t>Доля населенных пунктов района, в отношении которых проведены работы по описанию местоположения и постановке 
на кадастровый учет границ</t>
  </si>
  <si>
    <t xml:space="preserve">Подготовка документации 
по планировке территорий
</t>
  </si>
  <si>
    <r>
      <t xml:space="preserve">Основное мероприятие 1
</t>
    </r>
    <r>
      <rPr>
        <sz val="11"/>
        <color theme="1"/>
        <rFont val="Times New Roman"/>
        <family val="1"/>
        <charset val="204"/>
      </rPr>
      <t>Утверждение документов территориального планирования района и поселений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</si>
  <si>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2
</t>
    </r>
    <r>
      <rPr>
        <sz val="11"/>
        <color theme="1"/>
        <rFont val="Times New Roman"/>
        <family val="1"/>
        <charset val="204"/>
      </rPr>
      <t xml:space="preserve">Подготовка документации по планировке территорий
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</si>
  <si>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3
</t>
    </r>
    <r>
      <rPr>
        <sz val="11"/>
        <color theme="1"/>
        <rFont val="Times New Roman"/>
        <family val="1"/>
        <charset val="204"/>
      </rPr>
      <t>Совершенствование архитектурного облика территорий района</t>
    </r>
  </si>
  <si>
    <r>
      <t>З</t>
    </r>
    <r>
      <rPr>
        <vertAlign val="superscript"/>
        <sz val="11"/>
        <color theme="1"/>
        <rFont val="Times New Roman"/>
        <family val="1"/>
        <charset val="204"/>
      </rPr>
      <t>б</t>
    </r>
  </si>
  <si>
    <r>
      <t>З</t>
    </r>
    <r>
      <rPr>
        <vertAlign val="superscript"/>
        <sz val="11"/>
        <color theme="1"/>
        <rFont val="Times New Roman"/>
        <family val="1"/>
        <charset val="204"/>
      </rPr>
      <t>ф</t>
    </r>
  </si>
  <si>
    <t xml:space="preserve">Управление архитектуры и градостроительства в рамках своей деятельности не имеет возможности контроля и влияния на значение показателя "ввод жилья". В соответствии с Федеральным законом от 08.12.2020 года № 404-ФЗ "О внесении изменений в статью 70 Федерального закона "О государственной регистрации недвижимости" и статьи 16 Федерального закона "О внесении изменений в Градостроительный кодекс Российской Федерации и отдельные законодательные акты Российской Федерации" (далее - Федеральный закон). Допускается осуществление государственного кадастрового учета и (или) государственной регистрации прав на жилой или садовый дом, созданный на земельном участке, предназначенном не только для ведения гражданами садоводства, но и для индивидуального жилищного строительства или для ведения личного подсобного хозяйства в границах населенного пункта, на основании только технического плана и правоустанавливающего документа на земельный участок. </t>
  </si>
  <si>
    <t>Макарова О.А.</t>
  </si>
  <si>
    <t>I квартал</t>
  </si>
  <si>
    <t>II квартал</t>
  </si>
  <si>
    <t>III квартал</t>
  </si>
  <si>
    <t>IV квартал</t>
  </si>
  <si>
    <t>1.1.</t>
  </si>
  <si>
    <t>1.2.</t>
  </si>
  <si>
    <t>Подготовка проекта изменений в генеральный план Мяксинского  сельского поселения</t>
  </si>
  <si>
    <t>1.4.</t>
  </si>
  <si>
    <t>Подготовка проекта изменений в генеральный план Нелазского сельского поселения</t>
  </si>
  <si>
    <t>1.5.</t>
  </si>
  <si>
    <t>Подготовка проекта изменений в генеральный план Судского сельского поселения</t>
  </si>
  <si>
    <t>1.6.</t>
  </si>
  <si>
    <t>2.1.</t>
  </si>
  <si>
    <t>3.1.</t>
  </si>
  <si>
    <t>июль</t>
  </si>
  <si>
    <t>июнь</t>
  </si>
  <si>
    <t>декабрь</t>
  </si>
  <si>
    <t>на протяжении года</t>
  </si>
  <si>
    <t>в работе</t>
  </si>
  <si>
    <t>Градостроительная политика Череповецкого муниципального района на 2020-2026 годы</t>
  </si>
  <si>
    <t xml:space="preserve">Заключение муниципального конракта </t>
  </si>
  <si>
    <t>нет</t>
  </si>
  <si>
    <t>отсутствует положительное экологическое заключение- Майоров В.В. Не предоставил</t>
  </si>
  <si>
    <t>Подготовка проекта внесения изменений в генеральный план сельского поселения  Югское в части изменения границ д. Костяевка- поручение Губернатора ВО</t>
  </si>
  <si>
    <t xml:space="preserve">Заключение мниципального конракта </t>
  </si>
  <si>
    <t>Сведения об изменениях внесенных в муниципальную программу "Градостроительная политика Череповецкого муниципального района на 2020-2026 годы"</t>
  </si>
  <si>
    <t xml:space="preserve">Подготовка проекта изменений в генеральный план Ирдоматского сельского поселения
</t>
  </si>
  <si>
    <t>Расторжение договора по причине невыполнения условия технического задания</t>
  </si>
  <si>
    <t xml:space="preserve">Изменения в генеральный план Ирдоматского сельского поселения  </t>
  </si>
  <si>
    <t>Подготовка проекта изменений в генеральный план Уломское сельского поселения</t>
  </si>
  <si>
    <t>Разработка проекта планировки и проекта межевания незастроенной территории вблизи д. Ясная Поляна Тоншаловского сельского поселения Череповецкого района Вологодской области</t>
  </si>
  <si>
    <t>Утвержден  проект планировки и проекта межевания территории вблизи д. Ясная Поляна Тоншаловского сельского поселения Череповецкого района Вологодской области</t>
  </si>
  <si>
    <t>март</t>
  </si>
  <si>
    <t>октябрь</t>
  </si>
  <si>
    <t>ноябрь</t>
  </si>
  <si>
    <t>Подготовка топографического плана в д. Ботово Яргомжского сельского поселения на площади 3,0 Га</t>
  </si>
  <si>
    <t>Заключение договора</t>
  </si>
  <si>
    <t xml:space="preserve">Акт приемки работ </t>
  </si>
  <si>
    <t xml:space="preserve">Откорректировано финансирование на 2024 год </t>
  </si>
  <si>
    <t>(8202) 24 -66-71</t>
  </si>
  <si>
    <t xml:space="preserve">Всего на территории Череповецкого района 555 населенных пунктов. Полномочия по описанию границ в рамках утверждения генеральных планов Нелазского сп, Уломского сп, Судского сп, СП Мяксинское  (320 нас.пунктов) переданы в область. Доля расчитана исходя из оставшихся в полномочиях описания границ НП ОМС.
</t>
  </si>
  <si>
    <t xml:space="preserve">Показатель вычеслен на основании имеющихся данных о воде жилья за 2024 год и общего числа жителей на 01.01.2024 год. </t>
  </si>
  <si>
    <t>Утверждена документация по планировке территории: ПМТи ПМТ вблизи д. Ясная Поляна</t>
  </si>
  <si>
    <t>1.3</t>
  </si>
  <si>
    <t>Подготовка проекта внесения изменений в генеральный план сельского поселения  Югское в отношении населенного пункта с. Ильинское</t>
  </si>
  <si>
    <t>июль 2025г</t>
  </si>
  <si>
    <t>I квартал 2025 г.</t>
  </si>
  <si>
    <t>принято решение о подготовке внес.изм в ГП сельского поселения Югское</t>
  </si>
  <si>
    <t>Министрество имущественных отношений и градостроительной деятельности Вологодской области</t>
  </si>
  <si>
    <t>февраль</t>
  </si>
  <si>
    <t>Утверждение генерального плана Мяксинского сельского поселения, декабрь</t>
  </si>
  <si>
    <t>Утверждение генерального плана Нелазского сельского поселения, июль</t>
  </si>
  <si>
    <t>1.7.</t>
  </si>
  <si>
    <t>проект прошел процедуру общественных обсуждений</t>
  </si>
  <si>
    <t>2024 год</t>
  </si>
  <si>
    <t>изложен в новой редакции паспорт муниципальной программы;
изложены в новой редакции приложения 5,6,8 согласно приложениям 1,2,3</t>
  </si>
  <si>
    <t>Постановление администрации Череповецкого муниципального района от 21.10.2024 №499</t>
  </si>
  <si>
    <t xml:space="preserve">1. В наименовании постановления слова "2020-2025 года" заменить словами "2020-2026года" 2. В пункте 1 постановления слова "2020-2025 года" заменить словами "2020-2026года" </t>
  </si>
  <si>
    <t>Постановление администрации Череповецкого муниципального района от 09.01.2024 №1</t>
  </si>
  <si>
    <t>изложен в новой редакции паспорт муниципальной программы;
изложены в новой редакции приложения 6,8 согласно приложениям 1,2 к настоящему постановлению</t>
  </si>
  <si>
    <t>Постановление администрации Череповецкого муниципального района от 31.01.2024 №42</t>
  </si>
  <si>
    <t>с 1 января 2025 года муниципальная программа утратила силу</t>
  </si>
  <si>
    <t xml:space="preserve"> - </t>
  </si>
  <si>
    <t>Количество площади жилых домов, вводимых в эксплуатацию</t>
  </si>
  <si>
    <t>Количество площади жилых помещений, приходящееся на одного жителя муниципального района</t>
  </si>
  <si>
    <t>Продление программы на 2026 год</t>
  </si>
  <si>
    <t>г. Череповец, 2025 г.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</si>
</sst>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5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4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4" fillId="0" borderId="0" xfId="1" applyAlignment="1" applyProtection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g@cherra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tabSelected="1" view="pageBreakPreview" topLeftCell="A13" zoomScaleSheetLayoutView="100" workbookViewId="0">
      <selection activeCell="D30" sqref="D30:F30"/>
    </sheetView>
  </sheetViews>
  <sheetFormatPr defaultRowHeight="15.75"/>
  <cols>
    <col min="1" max="1" width="10.5703125" style="1" customWidth="1"/>
    <col min="2" max="3" width="9.140625" style="1"/>
    <col min="4" max="4" width="9.85546875" style="1" customWidth="1"/>
    <col min="5" max="5" width="10.7109375" style="1" customWidth="1"/>
    <col min="6" max="6" width="9.85546875" style="1" customWidth="1"/>
    <col min="7" max="7" width="9.140625" style="1"/>
    <col min="8" max="8" width="11.28515625" style="1" bestFit="1" customWidth="1"/>
    <col min="9" max="9" width="10.5703125" style="1" customWidth="1"/>
    <col min="10" max="16384" width="9.140625" style="1"/>
  </cols>
  <sheetData>
    <row r="1" spans="1:9">
      <c r="A1" s="82" t="s">
        <v>83</v>
      </c>
      <c r="B1" s="82"/>
      <c r="C1" s="82"/>
      <c r="D1" s="82"/>
      <c r="E1" s="82"/>
      <c r="F1" s="82"/>
      <c r="G1" s="82"/>
      <c r="H1" s="82"/>
      <c r="I1" s="8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82" t="s">
        <v>84</v>
      </c>
      <c r="B14" s="82"/>
      <c r="C14" s="82"/>
      <c r="D14" s="82"/>
      <c r="E14" s="82"/>
      <c r="F14" s="82"/>
      <c r="G14" s="82"/>
      <c r="H14" s="82"/>
      <c r="I14" s="82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 ht="60.75" customHeight="1">
      <c r="A16" s="83" t="s">
        <v>138</v>
      </c>
      <c r="B16" s="83"/>
      <c r="C16" s="83"/>
      <c r="D16" s="83"/>
      <c r="E16" s="83"/>
      <c r="F16" s="83"/>
      <c r="G16" s="83"/>
      <c r="H16" s="83"/>
      <c r="I16" s="83"/>
    </row>
    <row r="17" spans="1:9" ht="15" customHeight="1">
      <c r="A17" s="3"/>
      <c r="B17" s="3"/>
      <c r="C17" s="3"/>
      <c r="D17" s="3"/>
      <c r="E17" s="3"/>
      <c r="F17" s="3"/>
      <c r="G17" s="3"/>
      <c r="H17" s="3"/>
      <c r="I17" s="3"/>
    </row>
    <row r="18" spans="1:9" ht="45.75" customHeight="1">
      <c r="A18" s="4"/>
      <c r="B18" s="4"/>
      <c r="C18" s="2"/>
      <c r="D18" s="5" t="s">
        <v>75</v>
      </c>
      <c r="E18" s="5">
        <v>2024</v>
      </c>
      <c r="F18" s="5" t="s">
        <v>76</v>
      </c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 ht="1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7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32.1" customHeight="1">
      <c r="A28" s="2"/>
      <c r="B28" s="2"/>
      <c r="C28" s="2"/>
      <c r="D28" s="84" t="s">
        <v>85</v>
      </c>
      <c r="E28" s="84"/>
      <c r="F28" s="84"/>
      <c r="G28" s="85" t="s">
        <v>98</v>
      </c>
      <c r="H28" s="85"/>
      <c r="I28" s="85"/>
    </row>
    <row r="29" spans="1:9" ht="32.1" customHeight="1">
      <c r="A29" s="2"/>
      <c r="B29" s="2"/>
      <c r="C29" s="2"/>
      <c r="D29" s="84" t="s">
        <v>8</v>
      </c>
      <c r="E29" s="84"/>
      <c r="F29" s="84"/>
      <c r="G29" s="85"/>
      <c r="H29" s="85"/>
      <c r="I29" s="85"/>
    </row>
    <row r="30" spans="1:9">
      <c r="A30" s="2"/>
      <c r="B30" s="2"/>
      <c r="C30" s="2"/>
      <c r="D30" s="86" t="s">
        <v>9</v>
      </c>
      <c r="E30" s="86"/>
      <c r="F30" s="86"/>
      <c r="G30" s="82" t="s">
        <v>118</v>
      </c>
      <c r="H30" s="82"/>
      <c r="I30" s="82"/>
    </row>
    <row r="31" spans="1:9">
      <c r="A31" s="2"/>
      <c r="B31" s="2"/>
      <c r="C31" s="2"/>
      <c r="D31" s="86" t="s">
        <v>74</v>
      </c>
      <c r="E31" s="86"/>
      <c r="F31" s="86"/>
      <c r="G31" s="82" t="s">
        <v>158</v>
      </c>
      <c r="H31" s="82"/>
      <c r="I31" s="82"/>
    </row>
    <row r="32" spans="1:9">
      <c r="A32" s="2"/>
      <c r="B32" s="2"/>
      <c r="C32" s="2"/>
      <c r="D32" s="6"/>
      <c r="E32" s="6"/>
      <c r="F32" s="6" t="s">
        <v>93</v>
      </c>
      <c r="G32" s="87" t="s">
        <v>99</v>
      </c>
      <c r="H32" s="82"/>
      <c r="I32" s="82"/>
    </row>
    <row r="33" spans="1:9" ht="32.1" customHeight="1">
      <c r="A33" s="2"/>
      <c r="B33" s="2"/>
      <c r="C33" s="2"/>
      <c r="D33" s="86" t="s">
        <v>10</v>
      </c>
      <c r="E33" s="86"/>
      <c r="F33" s="86"/>
      <c r="G33" s="81"/>
      <c r="H33" s="81"/>
      <c r="I33" s="81"/>
    </row>
    <row r="34" spans="1:9">
      <c r="A34" s="2"/>
      <c r="B34" s="2"/>
      <c r="C34" s="2"/>
      <c r="D34" s="2"/>
      <c r="E34" s="2"/>
      <c r="F34" s="2"/>
      <c r="G34" s="2"/>
      <c r="H34" s="80">
        <v>45708</v>
      </c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82" t="s">
        <v>185</v>
      </c>
      <c r="B41" s="82"/>
      <c r="C41" s="82"/>
      <c r="D41" s="82"/>
      <c r="E41" s="82"/>
      <c r="F41" s="82"/>
      <c r="G41" s="82"/>
      <c r="H41" s="82"/>
      <c r="I41" s="82"/>
    </row>
  </sheetData>
  <mergeCells count="15">
    <mergeCell ref="G33:I33"/>
    <mergeCell ref="A41:I41"/>
    <mergeCell ref="A1:I1"/>
    <mergeCell ref="A14:I14"/>
    <mergeCell ref="A16:I16"/>
    <mergeCell ref="D28:F28"/>
    <mergeCell ref="G28:I28"/>
    <mergeCell ref="D29:F29"/>
    <mergeCell ref="G29:I29"/>
    <mergeCell ref="D30:F30"/>
    <mergeCell ref="G30:I30"/>
    <mergeCell ref="D31:F31"/>
    <mergeCell ref="G31:I31"/>
    <mergeCell ref="D33:F33"/>
    <mergeCell ref="G32:I32"/>
  </mergeCells>
  <hyperlinks>
    <hyperlink ref="G32" r:id="rId1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11"/>
  <sheetViews>
    <sheetView view="pageBreakPreview" topLeftCell="A5" zoomScale="85" zoomScaleSheetLayoutView="85" workbookViewId="0">
      <selection activeCell="C8" sqref="C8"/>
    </sheetView>
  </sheetViews>
  <sheetFormatPr defaultRowHeight="15"/>
  <cols>
    <col min="1" max="1" width="5.42578125" style="7" customWidth="1"/>
    <col min="2" max="2" width="35.140625" style="7" customWidth="1"/>
    <col min="3" max="3" width="18.42578125" style="7" customWidth="1"/>
    <col min="4" max="4" width="18.28515625" style="7" customWidth="1"/>
    <col min="5" max="5" width="12.140625" style="7" customWidth="1"/>
    <col min="6" max="6" width="12.42578125" style="7" customWidth="1"/>
    <col min="7" max="7" width="40.5703125" style="7" customWidth="1"/>
    <col min="8" max="16384" width="9.140625" style="7"/>
  </cols>
  <sheetData>
    <row r="1" spans="1:7" ht="31.5" customHeight="1">
      <c r="A1" s="89" t="s">
        <v>15</v>
      </c>
      <c r="B1" s="89"/>
      <c r="C1" s="89"/>
      <c r="D1" s="89"/>
      <c r="E1" s="89"/>
      <c r="F1" s="89"/>
      <c r="G1" s="89"/>
    </row>
    <row r="2" spans="1:7">
      <c r="G2" s="8" t="s">
        <v>16</v>
      </c>
    </row>
    <row r="3" spans="1:7" ht="15" customHeight="1">
      <c r="A3" s="90" t="s">
        <v>17</v>
      </c>
      <c r="B3" s="93" t="s">
        <v>18</v>
      </c>
      <c r="C3" s="93" t="s">
        <v>19</v>
      </c>
      <c r="D3" s="93" t="s">
        <v>20</v>
      </c>
      <c r="E3" s="93"/>
      <c r="F3" s="93"/>
      <c r="G3" s="93" t="s">
        <v>94</v>
      </c>
    </row>
    <row r="4" spans="1:7" ht="44.25" customHeight="1">
      <c r="A4" s="91"/>
      <c r="B4" s="93"/>
      <c r="C4" s="93"/>
      <c r="D4" s="94" t="s">
        <v>21</v>
      </c>
      <c r="E4" s="94" t="s">
        <v>22</v>
      </c>
      <c r="F4" s="94"/>
      <c r="G4" s="93"/>
    </row>
    <row r="5" spans="1:7" ht="18" customHeight="1">
      <c r="A5" s="92"/>
      <c r="B5" s="93"/>
      <c r="C5" s="93"/>
      <c r="D5" s="94"/>
      <c r="E5" s="9" t="s">
        <v>0</v>
      </c>
      <c r="F5" s="9" t="s">
        <v>1</v>
      </c>
      <c r="G5" s="93"/>
    </row>
    <row r="6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7" s="59" customFormat="1" ht="141" customHeight="1">
      <c r="A7" s="78">
        <v>1</v>
      </c>
      <c r="B7" s="25" t="s">
        <v>110</v>
      </c>
      <c r="C7" s="57" t="s">
        <v>109</v>
      </c>
      <c r="D7" s="57">
        <v>67</v>
      </c>
      <c r="E7" s="12">
        <v>85</v>
      </c>
      <c r="F7" s="57">
        <v>85</v>
      </c>
      <c r="G7" s="79" t="s">
        <v>159</v>
      </c>
    </row>
    <row r="8" spans="1:7" s="59" customFormat="1" ht="378" customHeight="1">
      <c r="A8" s="57">
        <v>2</v>
      </c>
      <c r="B8" s="25" t="s">
        <v>182</v>
      </c>
      <c r="C8" s="57" t="s">
        <v>105</v>
      </c>
      <c r="D8" s="12">
        <v>69.19</v>
      </c>
      <c r="E8" s="57">
        <v>54</v>
      </c>
      <c r="F8" s="57">
        <v>90.47</v>
      </c>
      <c r="G8" s="32" t="s">
        <v>117</v>
      </c>
    </row>
    <row r="9" spans="1:7" s="59" customFormat="1" ht="60">
      <c r="A9" s="78">
        <v>3</v>
      </c>
      <c r="B9" s="53" t="s">
        <v>183</v>
      </c>
      <c r="C9" s="57" t="s">
        <v>106</v>
      </c>
      <c r="D9" s="31">
        <v>37.9</v>
      </c>
      <c r="E9" s="57">
        <v>36.299999999999997</v>
      </c>
      <c r="F9" s="66">
        <v>37.299999999999997</v>
      </c>
      <c r="G9" s="32" t="s">
        <v>160</v>
      </c>
    </row>
    <row r="10" spans="1:7" s="59" customFormat="1" ht="45">
      <c r="A10" s="57">
        <v>4</v>
      </c>
      <c r="B10" s="25" t="s">
        <v>108</v>
      </c>
      <c r="C10" s="57" t="s">
        <v>107</v>
      </c>
      <c r="D10" s="57">
        <v>2</v>
      </c>
      <c r="E10" s="57">
        <v>3</v>
      </c>
      <c r="F10" s="57">
        <v>1</v>
      </c>
      <c r="G10" s="32" t="s">
        <v>161</v>
      </c>
    </row>
    <row r="11" spans="1:7">
      <c r="A11" s="88" t="s">
        <v>23</v>
      </c>
      <c r="B11" s="88"/>
      <c r="C11" s="88"/>
      <c r="D11" s="88"/>
      <c r="E11" s="88"/>
      <c r="F11" s="88"/>
      <c r="G11" s="88"/>
    </row>
  </sheetData>
  <mergeCells count="9">
    <mergeCell ref="A11:G11"/>
    <mergeCell ref="A1:G1"/>
    <mergeCell ref="A3:A5"/>
    <mergeCell ref="B3:B5"/>
    <mergeCell ref="C3:C5"/>
    <mergeCell ref="D3:F3"/>
    <mergeCell ref="G3:G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view="pageBreakPreview" topLeftCell="A4" zoomScaleSheetLayoutView="100" workbookViewId="0">
      <selection activeCell="B17" sqref="B17"/>
    </sheetView>
  </sheetViews>
  <sheetFormatPr defaultRowHeight="15"/>
  <cols>
    <col min="1" max="1" width="5.42578125" style="7" customWidth="1"/>
    <col min="2" max="2" width="30.28515625" style="23" customWidth="1"/>
    <col min="3" max="3" width="19" style="7" customWidth="1"/>
    <col min="4" max="4" width="12.42578125" style="7" customWidth="1"/>
    <col min="5" max="5" width="12.140625" style="7" customWidth="1"/>
    <col min="6" max="6" width="12.28515625" style="7" customWidth="1"/>
    <col min="7" max="7" width="11.85546875" style="7" customWidth="1"/>
    <col min="8" max="8" width="19" style="7" customWidth="1"/>
    <col min="9" max="9" width="20.42578125" style="7" customWidth="1"/>
    <col min="10" max="10" width="28" style="7" customWidth="1"/>
    <col min="11" max="16384" width="9.140625" style="7"/>
  </cols>
  <sheetData>
    <row r="1" spans="1:10" ht="31.5" customHeight="1">
      <c r="A1" s="89" t="s">
        <v>82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>
      <c r="J2" s="8" t="s">
        <v>24</v>
      </c>
    </row>
    <row r="3" spans="1:10" ht="15" customHeight="1">
      <c r="A3" s="93" t="s">
        <v>17</v>
      </c>
      <c r="B3" s="90" t="s">
        <v>25</v>
      </c>
      <c r="C3" s="93" t="s">
        <v>8</v>
      </c>
      <c r="D3" s="93" t="s">
        <v>26</v>
      </c>
      <c r="E3" s="93"/>
      <c r="F3" s="93" t="s">
        <v>27</v>
      </c>
      <c r="G3" s="93"/>
      <c r="H3" s="96" t="s">
        <v>28</v>
      </c>
      <c r="I3" s="96"/>
      <c r="J3" s="93" t="s">
        <v>29</v>
      </c>
    </row>
    <row r="4" spans="1:10" ht="44.25" customHeight="1">
      <c r="A4" s="93"/>
      <c r="B4" s="92"/>
      <c r="C4" s="93"/>
      <c r="D4" s="9" t="s">
        <v>30</v>
      </c>
      <c r="E4" s="9" t="s">
        <v>31</v>
      </c>
      <c r="F4" s="9" t="s">
        <v>30</v>
      </c>
      <c r="G4" s="9" t="s">
        <v>31</v>
      </c>
      <c r="H4" s="9" t="s">
        <v>30</v>
      </c>
      <c r="I4" s="9" t="s">
        <v>31</v>
      </c>
      <c r="J4" s="97"/>
    </row>
    <row r="5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9">
        <v>8</v>
      </c>
      <c r="I5" s="9">
        <v>9</v>
      </c>
      <c r="J5" s="9">
        <v>10</v>
      </c>
    </row>
    <row r="6" spans="1:10" ht="60">
      <c r="A6" s="24">
        <v>1</v>
      </c>
      <c r="B6" s="15" t="s">
        <v>112</v>
      </c>
      <c r="C6" s="10" t="s">
        <v>98</v>
      </c>
      <c r="D6" s="35" t="s">
        <v>119</v>
      </c>
      <c r="E6" s="35" t="s">
        <v>122</v>
      </c>
      <c r="F6" s="10"/>
      <c r="G6" s="10"/>
      <c r="H6" s="25"/>
      <c r="I6" s="25"/>
      <c r="J6" s="26"/>
    </row>
    <row r="7" spans="1:10" ht="140.25" customHeight="1">
      <c r="A7" s="37" t="s">
        <v>123</v>
      </c>
      <c r="B7" s="41" t="s">
        <v>145</v>
      </c>
      <c r="C7" s="35" t="s">
        <v>98</v>
      </c>
      <c r="D7" s="35" t="s">
        <v>119</v>
      </c>
      <c r="E7" s="42" t="s">
        <v>122</v>
      </c>
      <c r="F7" s="34" t="s">
        <v>151</v>
      </c>
      <c r="G7" s="34" t="s">
        <v>152</v>
      </c>
      <c r="H7" s="25" t="s">
        <v>139</v>
      </c>
      <c r="I7" s="25" t="s">
        <v>147</v>
      </c>
      <c r="J7" s="26" t="s">
        <v>146</v>
      </c>
    </row>
    <row r="8" spans="1:10" ht="90">
      <c r="A8" s="46" t="s">
        <v>124</v>
      </c>
      <c r="B8" s="51" t="s">
        <v>142</v>
      </c>
      <c r="C8" s="42" t="s">
        <v>98</v>
      </c>
      <c r="D8" s="42" t="s">
        <v>119</v>
      </c>
      <c r="E8" s="42" t="s">
        <v>122</v>
      </c>
      <c r="F8" s="42" t="s">
        <v>140</v>
      </c>
      <c r="G8" s="42" t="s">
        <v>140</v>
      </c>
      <c r="H8" s="43" t="s">
        <v>140</v>
      </c>
      <c r="I8" s="43" t="s">
        <v>140</v>
      </c>
      <c r="J8" s="25" t="s">
        <v>141</v>
      </c>
    </row>
    <row r="9" spans="1:10" ht="75">
      <c r="A9" s="52" t="s">
        <v>162</v>
      </c>
      <c r="B9" s="51" t="s">
        <v>163</v>
      </c>
      <c r="C9" s="48" t="s">
        <v>98</v>
      </c>
      <c r="D9" s="48" t="s">
        <v>122</v>
      </c>
      <c r="E9" s="48" t="s">
        <v>165</v>
      </c>
      <c r="F9" s="48" t="s">
        <v>135</v>
      </c>
      <c r="G9" s="48" t="s">
        <v>164</v>
      </c>
      <c r="H9" s="49" t="s">
        <v>166</v>
      </c>
      <c r="I9" s="49" t="s">
        <v>137</v>
      </c>
      <c r="J9" s="25"/>
    </row>
    <row r="10" spans="1:10" ht="105">
      <c r="A10" s="50" t="s">
        <v>126</v>
      </c>
      <c r="B10" s="41" t="s">
        <v>148</v>
      </c>
      <c r="C10" s="48" t="s">
        <v>167</v>
      </c>
      <c r="D10" s="44" t="s">
        <v>119</v>
      </c>
      <c r="E10" s="44" t="s">
        <v>122</v>
      </c>
      <c r="F10" s="44" t="s">
        <v>136</v>
      </c>
      <c r="G10" s="44" t="s">
        <v>137</v>
      </c>
      <c r="H10" s="45" t="s">
        <v>137</v>
      </c>
      <c r="I10" s="45" t="s">
        <v>137</v>
      </c>
      <c r="J10" s="26"/>
    </row>
    <row r="11" spans="1:10" ht="105">
      <c r="A11" s="50" t="s">
        <v>128</v>
      </c>
      <c r="B11" s="41" t="s">
        <v>125</v>
      </c>
      <c r="C11" s="48" t="s">
        <v>167</v>
      </c>
      <c r="D11" s="35" t="s">
        <v>119</v>
      </c>
      <c r="E11" s="42" t="s">
        <v>122</v>
      </c>
      <c r="F11" s="39" t="s">
        <v>136</v>
      </c>
      <c r="G11" s="44" t="s">
        <v>135</v>
      </c>
      <c r="H11" s="49" t="s">
        <v>168</v>
      </c>
      <c r="I11" s="49" t="s">
        <v>169</v>
      </c>
      <c r="J11" s="26"/>
    </row>
    <row r="12" spans="1:10" ht="105">
      <c r="A12" s="50" t="s">
        <v>130</v>
      </c>
      <c r="B12" s="41" t="s">
        <v>127</v>
      </c>
      <c r="C12" s="48" t="s">
        <v>167</v>
      </c>
      <c r="D12" s="42" t="s">
        <v>119</v>
      </c>
      <c r="E12" s="42" t="s">
        <v>122</v>
      </c>
      <c r="F12" s="44" t="s">
        <v>136</v>
      </c>
      <c r="G12" s="44" t="s">
        <v>133</v>
      </c>
      <c r="H12" s="49" t="s">
        <v>168</v>
      </c>
      <c r="I12" s="49" t="s">
        <v>170</v>
      </c>
      <c r="J12" s="26"/>
    </row>
    <row r="13" spans="1:10" ht="105">
      <c r="A13" s="50" t="s">
        <v>171</v>
      </c>
      <c r="B13" s="41" t="s">
        <v>129</v>
      </c>
      <c r="C13" s="48" t="s">
        <v>167</v>
      </c>
      <c r="D13" s="48" t="s">
        <v>119</v>
      </c>
      <c r="E13" s="44" t="s">
        <v>122</v>
      </c>
      <c r="F13" s="44" t="s">
        <v>136</v>
      </c>
      <c r="G13" s="44" t="s">
        <v>137</v>
      </c>
      <c r="H13" s="45" t="s">
        <v>137</v>
      </c>
      <c r="I13" s="45" t="s">
        <v>137</v>
      </c>
      <c r="J13" s="26" t="s">
        <v>172</v>
      </c>
    </row>
    <row r="14" spans="1:10" ht="135" customHeight="1">
      <c r="A14" s="37">
        <v>2</v>
      </c>
      <c r="B14" s="38" t="s">
        <v>113</v>
      </c>
      <c r="C14" s="35" t="s">
        <v>98</v>
      </c>
      <c r="D14" s="48" t="s">
        <v>119</v>
      </c>
      <c r="E14" s="35" t="s">
        <v>122</v>
      </c>
      <c r="F14" s="35"/>
      <c r="G14" s="35"/>
      <c r="H14" s="25"/>
      <c r="I14" s="25"/>
      <c r="J14" s="26"/>
    </row>
    <row r="15" spans="1:10" ht="135" customHeight="1">
      <c r="A15" s="37" t="s">
        <v>131</v>
      </c>
      <c r="B15" s="47" t="s">
        <v>149</v>
      </c>
      <c r="C15" s="35" t="s">
        <v>98</v>
      </c>
      <c r="D15" s="35" t="s">
        <v>120</v>
      </c>
      <c r="E15" s="35" t="s">
        <v>121</v>
      </c>
      <c r="F15" s="44" t="s">
        <v>151</v>
      </c>
      <c r="G15" s="34" t="s">
        <v>153</v>
      </c>
      <c r="H15" s="25" t="s">
        <v>143</v>
      </c>
      <c r="I15" s="25" t="s">
        <v>150</v>
      </c>
      <c r="J15" s="26"/>
    </row>
    <row r="16" spans="1:10" ht="60">
      <c r="A16" s="37">
        <v>3</v>
      </c>
      <c r="B16" s="38" t="s">
        <v>114</v>
      </c>
      <c r="C16" s="35" t="s">
        <v>98</v>
      </c>
      <c r="D16" s="35" t="s">
        <v>119</v>
      </c>
      <c r="E16" s="35" t="s">
        <v>122</v>
      </c>
      <c r="F16" s="35"/>
      <c r="G16" s="35"/>
      <c r="H16" s="25"/>
      <c r="I16" s="25"/>
      <c r="J16" s="33"/>
    </row>
    <row r="17" spans="1:10" ht="60">
      <c r="A17" s="37" t="s">
        <v>132</v>
      </c>
      <c r="B17" s="47" t="s">
        <v>154</v>
      </c>
      <c r="C17" s="35" t="s">
        <v>98</v>
      </c>
      <c r="D17" s="35" t="s">
        <v>122</v>
      </c>
      <c r="E17" s="42" t="s">
        <v>122</v>
      </c>
      <c r="F17" s="44" t="s">
        <v>134</v>
      </c>
      <c r="G17" s="44" t="s">
        <v>152</v>
      </c>
      <c r="H17" s="25" t="s">
        <v>155</v>
      </c>
      <c r="I17" s="25" t="s">
        <v>156</v>
      </c>
      <c r="J17" s="36"/>
    </row>
    <row r="19" spans="1:10" ht="15" customHeight="1">
      <c r="A19" s="95" t="s">
        <v>33</v>
      </c>
      <c r="B19" s="95"/>
      <c r="C19" s="95"/>
      <c r="D19" s="95"/>
      <c r="E19" s="95"/>
      <c r="F19" s="95"/>
      <c r="G19" s="95"/>
      <c r="H19" s="95"/>
      <c r="I19" s="95"/>
      <c r="J19" s="95"/>
    </row>
  </sheetData>
  <mergeCells count="9">
    <mergeCell ref="A19:J19"/>
    <mergeCell ref="A1:J1"/>
    <mergeCell ref="A3:A4"/>
    <mergeCell ref="B3:B4"/>
    <mergeCell ref="C3:C4"/>
    <mergeCell ref="D3:E3"/>
    <mergeCell ref="F3:G3"/>
    <mergeCell ref="H3:I3"/>
    <mergeCell ref="J3:J4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F19"/>
  <sheetViews>
    <sheetView view="pageBreakPreview" zoomScaleSheetLayoutView="100" workbookViewId="0">
      <selection activeCell="I14" sqref="I14"/>
    </sheetView>
  </sheetViews>
  <sheetFormatPr defaultRowHeight="15"/>
  <cols>
    <col min="1" max="1" width="25.85546875" style="7" customWidth="1"/>
    <col min="2" max="2" width="31.140625" style="7" customWidth="1"/>
    <col min="3" max="3" width="19.140625" style="7" customWidth="1"/>
    <col min="4" max="4" width="19.7109375" style="7" customWidth="1"/>
    <col min="5" max="5" width="17.7109375" style="7" customWidth="1"/>
    <col min="6" max="6" width="12.5703125" style="7" customWidth="1"/>
    <col min="7" max="16384" width="9.140625" style="7"/>
  </cols>
  <sheetData>
    <row r="1" spans="1:6" ht="31.5" customHeight="1">
      <c r="A1" s="89" t="s">
        <v>34</v>
      </c>
      <c r="B1" s="89"/>
      <c r="C1" s="89"/>
      <c r="D1" s="89"/>
      <c r="E1" s="89"/>
      <c r="F1" s="89"/>
    </row>
    <row r="2" spans="1:6">
      <c r="F2" s="8" t="s">
        <v>35</v>
      </c>
    </row>
    <row r="3" spans="1:6" ht="15" customHeight="1">
      <c r="A3" s="93" t="s">
        <v>36</v>
      </c>
      <c r="B3" s="93" t="s">
        <v>37</v>
      </c>
      <c r="C3" s="93" t="s">
        <v>38</v>
      </c>
      <c r="D3" s="98" t="s">
        <v>39</v>
      </c>
      <c r="E3" s="99"/>
      <c r="F3" s="100"/>
    </row>
    <row r="4" spans="1:6" ht="60" customHeight="1">
      <c r="A4" s="93"/>
      <c r="B4" s="93"/>
      <c r="C4" s="93"/>
      <c r="D4" s="9" t="s">
        <v>40</v>
      </c>
      <c r="E4" s="33" t="s">
        <v>41</v>
      </c>
      <c r="F4" s="9" t="s">
        <v>42</v>
      </c>
    </row>
    <row r="5" spans="1:6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</row>
    <row r="6" spans="1:6" ht="18" customHeight="1">
      <c r="A6" s="102" t="s">
        <v>43</v>
      </c>
      <c r="B6" s="103" t="s">
        <v>138</v>
      </c>
      <c r="C6" s="19" t="s">
        <v>81</v>
      </c>
      <c r="D6" s="20">
        <v>3797.3</v>
      </c>
      <c r="E6" s="20">
        <v>3287.3</v>
      </c>
      <c r="F6" s="20">
        <f>F12+F13+F14</f>
        <v>1460</v>
      </c>
    </row>
    <row r="7" spans="1:6" ht="60">
      <c r="A7" s="102"/>
      <c r="B7" s="104"/>
      <c r="C7" s="10" t="s">
        <v>98</v>
      </c>
      <c r="D7" s="21">
        <v>3797.3</v>
      </c>
      <c r="E7" s="21">
        <v>3287.3</v>
      </c>
      <c r="F7" s="21">
        <f t="shared" ref="F7" si="0">F12+F13+F14</f>
        <v>1460</v>
      </c>
    </row>
    <row r="8" spans="1:6" hidden="1">
      <c r="A8" s="101" t="s">
        <v>46</v>
      </c>
      <c r="B8" s="101"/>
      <c r="C8" s="22" t="s">
        <v>44</v>
      </c>
      <c r="D8" s="21">
        <v>0</v>
      </c>
      <c r="E8" s="21">
        <v>0</v>
      </c>
      <c r="F8" s="21">
        <v>0</v>
      </c>
    </row>
    <row r="9" spans="1:6" ht="45" hidden="1">
      <c r="A9" s="101"/>
      <c r="B9" s="101"/>
      <c r="C9" s="22" t="s">
        <v>47</v>
      </c>
      <c r="D9" s="21">
        <v>0</v>
      </c>
      <c r="E9" s="21">
        <v>0</v>
      </c>
      <c r="F9" s="21">
        <v>0</v>
      </c>
    </row>
    <row r="10" spans="1:6" hidden="1">
      <c r="A10" s="101"/>
      <c r="B10" s="101"/>
      <c r="C10" s="22" t="s">
        <v>45</v>
      </c>
      <c r="D10" s="21">
        <v>0</v>
      </c>
      <c r="E10" s="21">
        <v>0</v>
      </c>
      <c r="F10" s="21">
        <v>0</v>
      </c>
    </row>
    <row r="11" spans="1:6" hidden="1">
      <c r="A11" s="101"/>
      <c r="B11" s="101"/>
      <c r="C11" s="10" t="s">
        <v>32</v>
      </c>
      <c r="D11" s="21">
        <v>0</v>
      </c>
      <c r="E11" s="21">
        <v>0</v>
      </c>
      <c r="F11" s="21">
        <v>0</v>
      </c>
    </row>
    <row r="12" spans="1:6" ht="60">
      <c r="A12" s="11" t="s">
        <v>103</v>
      </c>
      <c r="B12" s="10" t="s">
        <v>100</v>
      </c>
      <c r="C12" s="10" t="s">
        <v>98</v>
      </c>
      <c r="D12" s="21">
        <v>1780</v>
      </c>
      <c r="E12" s="40">
        <v>1780</v>
      </c>
      <c r="F12" s="40">
        <v>0</v>
      </c>
    </row>
    <row r="13" spans="1:6" ht="60">
      <c r="A13" s="11" t="s">
        <v>104</v>
      </c>
      <c r="B13" s="10" t="s">
        <v>111</v>
      </c>
      <c r="C13" s="10" t="s">
        <v>98</v>
      </c>
      <c r="D13" s="21">
        <v>2017.3</v>
      </c>
      <c r="E13" s="40">
        <v>1247.3</v>
      </c>
      <c r="F13" s="40">
        <v>1200</v>
      </c>
    </row>
    <row r="14" spans="1:6" ht="60">
      <c r="A14" s="11" t="s">
        <v>102</v>
      </c>
      <c r="B14" s="10" t="s">
        <v>101</v>
      </c>
      <c r="C14" s="10" t="s">
        <v>98</v>
      </c>
      <c r="D14" s="21">
        <v>0</v>
      </c>
      <c r="E14" s="21">
        <v>260</v>
      </c>
      <c r="F14" s="21">
        <v>260</v>
      </c>
    </row>
    <row r="16" spans="1:6" ht="34.5" customHeight="1">
      <c r="A16" s="105"/>
      <c r="B16" s="105"/>
      <c r="C16" s="105"/>
      <c r="D16" s="105"/>
      <c r="E16" s="105"/>
      <c r="F16" s="105"/>
    </row>
    <row r="17" spans="1:6" ht="77.25" customHeight="1">
      <c r="A17" s="106"/>
      <c r="B17" s="105"/>
      <c r="C17" s="105"/>
      <c r="D17" s="105"/>
      <c r="E17" s="105"/>
      <c r="F17" s="105"/>
    </row>
    <row r="18" spans="1:6" ht="15" customHeight="1">
      <c r="A18" s="89" t="s">
        <v>48</v>
      </c>
      <c r="B18" s="89"/>
      <c r="C18" s="89"/>
      <c r="D18" s="89"/>
      <c r="E18" s="89"/>
      <c r="F18" s="89"/>
    </row>
    <row r="19" spans="1:6" ht="30.75" customHeight="1">
      <c r="A19" s="89" t="s">
        <v>49</v>
      </c>
      <c r="B19" s="89"/>
      <c r="C19" s="89"/>
      <c r="D19" s="89"/>
      <c r="E19" s="89"/>
      <c r="F19" s="89"/>
    </row>
  </sheetData>
  <mergeCells count="13">
    <mergeCell ref="A19:F19"/>
    <mergeCell ref="A18:F18"/>
    <mergeCell ref="A8:A11"/>
    <mergeCell ref="B8:B11"/>
    <mergeCell ref="A6:A7"/>
    <mergeCell ref="B6:B7"/>
    <mergeCell ref="A16:F16"/>
    <mergeCell ref="A17:F17"/>
    <mergeCell ref="A1:F1"/>
    <mergeCell ref="A3:A4"/>
    <mergeCell ref="B3:B4"/>
    <mergeCell ref="C3:C4"/>
    <mergeCell ref="D3:F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9"/>
  <sheetViews>
    <sheetView view="pageBreakPreview" zoomScaleSheetLayoutView="100" workbookViewId="0">
      <selection activeCell="C9" sqref="C9"/>
    </sheetView>
  </sheetViews>
  <sheetFormatPr defaultRowHeight="15"/>
  <cols>
    <col min="1" max="1" width="25" style="7" customWidth="1"/>
    <col min="2" max="2" width="31.28515625" style="7" customWidth="1"/>
    <col min="3" max="3" width="28" style="7" customWidth="1"/>
    <col min="4" max="4" width="16.42578125" style="7" customWidth="1"/>
    <col min="5" max="5" width="14.85546875" style="7" customWidth="1"/>
    <col min="6" max="6" width="13.28515625" style="7" customWidth="1"/>
    <col min="7" max="16384" width="9.140625" style="7"/>
  </cols>
  <sheetData>
    <row r="1" spans="1:6" ht="31.5" customHeight="1">
      <c r="A1" s="89" t="s">
        <v>50</v>
      </c>
      <c r="B1" s="89"/>
      <c r="C1" s="89"/>
      <c r="D1" s="89"/>
      <c r="E1" s="89"/>
      <c r="F1" s="13"/>
    </row>
    <row r="2" spans="1:6">
      <c r="E2" s="8" t="s">
        <v>51</v>
      </c>
      <c r="F2" s="8"/>
    </row>
    <row r="3" spans="1:6" ht="63.75" customHeight="1">
      <c r="A3" s="10" t="s">
        <v>52</v>
      </c>
      <c r="B3" s="10" t="s">
        <v>53</v>
      </c>
      <c r="C3" s="10" t="s">
        <v>54</v>
      </c>
      <c r="D3" s="10" t="s">
        <v>55</v>
      </c>
      <c r="E3" s="10" t="s">
        <v>56</v>
      </c>
      <c r="F3" s="8"/>
    </row>
    <row r="4" spans="1:6" s="14" customFormat="1">
      <c r="A4" s="10">
        <v>1</v>
      </c>
      <c r="B4" s="10">
        <v>2</v>
      </c>
      <c r="C4" s="10">
        <v>3</v>
      </c>
      <c r="D4" s="10">
        <v>4</v>
      </c>
      <c r="E4" s="10">
        <v>5</v>
      </c>
    </row>
    <row r="5" spans="1:6" ht="16.5" customHeight="1">
      <c r="A5" s="107" t="s">
        <v>57</v>
      </c>
      <c r="B5" s="102" t="s">
        <v>138</v>
      </c>
      <c r="C5" s="15" t="s">
        <v>58</v>
      </c>
      <c r="D5" s="16">
        <f>D6</f>
        <v>3287.3</v>
      </c>
      <c r="E5" s="16">
        <f>E6</f>
        <v>1460</v>
      </c>
    </row>
    <row r="6" spans="1:6">
      <c r="A6" s="108"/>
      <c r="B6" s="102"/>
      <c r="C6" s="11" t="s">
        <v>59</v>
      </c>
      <c r="D6" s="17">
        <f>Табл.13!E7</f>
        <v>3287.3</v>
      </c>
      <c r="E6" s="17">
        <v>1460</v>
      </c>
    </row>
    <row r="7" spans="1:6">
      <c r="A7" s="108"/>
      <c r="B7" s="102"/>
      <c r="C7" s="11" t="s">
        <v>60</v>
      </c>
      <c r="D7" s="18"/>
      <c r="E7" s="18"/>
    </row>
    <row r="8" spans="1:6">
      <c r="A8" s="108"/>
      <c r="B8" s="102"/>
      <c r="C8" s="11" t="s">
        <v>61</v>
      </c>
      <c r="D8" s="17"/>
      <c r="E8" s="17"/>
    </row>
    <row r="9" spans="1:6" ht="30">
      <c r="A9" s="108"/>
      <c r="B9" s="102"/>
      <c r="C9" s="11" t="s">
        <v>62</v>
      </c>
      <c r="D9" s="18"/>
      <c r="E9" s="18"/>
    </row>
    <row r="10" spans="1:6">
      <c r="A10" s="109"/>
      <c r="B10" s="102"/>
      <c r="C10" s="11" t="s">
        <v>63</v>
      </c>
      <c r="D10" s="18"/>
      <c r="E10" s="18"/>
    </row>
    <row r="11" spans="1:6" hidden="1">
      <c r="A11" s="102" t="s">
        <v>46</v>
      </c>
      <c r="B11" s="102"/>
      <c r="C11" s="11" t="s">
        <v>58</v>
      </c>
      <c r="D11" s="11"/>
      <c r="E11" s="11"/>
    </row>
    <row r="12" spans="1:6" hidden="1">
      <c r="A12" s="102"/>
      <c r="B12" s="102"/>
      <c r="C12" s="11" t="s">
        <v>64</v>
      </c>
      <c r="D12" s="11"/>
      <c r="E12" s="11"/>
    </row>
    <row r="13" spans="1:6" hidden="1">
      <c r="A13" s="102"/>
      <c r="B13" s="102"/>
      <c r="C13" s="11" t="s">
        <v>60</v>
      </c>
      <c r="D13" s="11"/>
      <c r="E13" s="11"/>
    </row>
    <row r="14" spans="1:6" hidden="1">
      <c r="A14" s="102"/>
      <c r="B14" s="102"/>
      <c r="C14" s="11" t="s">
        <v>61</v>
      </c>
      <c r="D14" s="11"/>
      <c r="E14" s="11"/>
    </row>
    <row r="15" spans="1:6" ht="30" hidden="1">
      <c r="A15" s="102"/>
      <c r="B15" s="102"/>
      <c r="C15" s="11" t="s">
        <v>62</v>
      </c>
      <c r="D15" s="11"/>
      <c r="E15" s="11"/>
    </row>
    <row r="16" spans="1:6" ht="17.25" hidden="1" customHeight="1">
      <c r="A16" s="102"/>
      <c r="B16" s="102"/>
      <c r="C16" s="11" t="s">
        <v>63</v>
      </c>
      <c r="D16" s="11"/>
      <c r="E16" s="11"/>
    </row>
    <row r="18" spans="1:5">
      <c r="A18" s="88" t="s">
        <v>65</v>
      </c>
      <c r="B18" s="88"/>
      <c r="C18" s="88"/>
      <c r="D18" s="88"/>
      <c r="E18" s="88"/>
    </row>
    <row r="19" spans="1:5">
      <c r="A19" s="88" t="s">
        <v>66</v>
      </c>
      <c r="B19" s="88"/>
      <c r="C19" s="88"/>
      <c r="D19" s="88"/>
      <c r="E19" s="88"/>
    </row>
  </sheetData>
  <mergeCells count="7">
    <mergeCell ref="A19:E19"/>
    <mergeCell ref="A1:E1"/>
    <mergeCell ref="A5:A10"/>
    <mergeCell ref="B5:B10"/>
    <mergeCell ref="A11:A16"/>
    <mergeCell ref="B11:B16"/>
    <mergeCell ref="A18:E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11"/>
  <sheetViews>
    <sheetView view="pageBreakPreview" zoomScale="80" zoomScaleSheetLayoutView="80" workbookViewId="0">
      <selection activeCell="E10" sqref="E10"/>
    </sheetView>
  </sheetViews>
  <sheetFormatPr defaultRowHeight="15"/>
  <cols>
    <col min="1" max="1" width="5.85546875" style="7" customWidth="1"/>
    <col min="2" max="2" width="37.42578125" style="7" customWidth="1"/>
    <col min="3" max="3" width="8.5703125" style="7" customWidth="1"/>
    <col min="4" max="4" width="12" style="7" customWidth="1"/>
    <col min="5" max="5" width="18" style="7" customWidth="1"/>
    <col min="6" max="6" width="38.28515625" style="7" customWidth="1"/>
    <col min="7" max="7" width="42.28515625" style="7" customWidth="1"/>
    <col min="8" max="16384" width="9.140625" style="7"/>
  </cols>
  <sheetData>
    <row r="1" spans="1:7" ht="28.5" customHeight="1">
      <c r="A1" s="89" t="s">
        <v>67</v>
      </c>
      <c r="B1" s="89"/>
      <c r="C1" s="89"/>
      <c r="D1" s="89"/>
      <c r="E1" s="89"/>
      <c r="F1" s="89"/>
      <c r="G1" s="13"/>
    </row>
    <row r="2" spans="1:7">
      <c r="F2" s="8" t="s">
        <v>68</v>
      </c>
      <c r="G2" s="8"/>
    </row>
    <row r="3" spans="1:7">
      <c r="A3" s="93" t="s">
        <v>17</v>
      </c>
      <c r="B3" s="93" t="s">
        <v>69</v>
      </c>
      <c r="C3" s="93" t="s">
        <v>78</v>
      </c>
      <c r="D3" s="93" t="s">
        <v>70</v>
      </c>
      <c r="E3" s="93"/>
      <c r="F3" s="93" t="s">
        <v>71</v>
      </c>
    </row>
    <row r="4" spans="1:7">
      <c r="A4" s="93"/>
      <c r="B4" s="93"/>
      <c r="C4" s="93"/>
      <c r="D4" s="93" t="s">
        <v>72</v>
      </c>
      <c r="E4" s="93"/>
      <c r="F4" s="93"/>
    </row>
    <row r="5" spans="1:7" ht="90">
      <c r="A5" s="93"/>
      <c r="B5" s="93"/>
      <c r="C5" s="93"/>
      <c r="D5" s="10" t="s">
        <v>0</v>
      </c>
      <c r="E5" s="9" t="s">
        <v>73</v>
      </c>
      <c r="F5" s="93"/>
    </row>
    <row r="6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7">
      <c r="A7" s="24"/>
      <c r="B7" s="110" t="s">
        <v>138</v>
      </c>
      <c r="C7" s="111"/>
      <c r="D7" s="111"/>
      <c r="E7" s="111"/>
      <c r="F7" s="112"/>
    </row>
    <row r="8" spans="1:7" ht="75">
      <c r="A8" s="56">
        <v>1</v>
      </c>
      <c r="B8" s="25" t="s">
        <v>110</v>
      </c>
      <c r="C8" s="57" t="s">
        <v>109</v>
      </c>
      <c r="D8" s="30">
        <v>100</v>
      </c>
      <c r="E8" s="55" t="s">
        <v>181</v>
      </c>
      <c r="F8" s="103" t="s">
        <v>180</v>
      </c>
    </row>
    <row r="9" spans="1:7" ht="30">
      <c r="A9" s="56">
        <v>2</v>
      </c>
      <c r="B9" s="25" t="s">
        <v>182</v>
      </c>
      <c r="C9" s="57" t="s">
        <v>105</v>
      </c>
      <c r="D9" s="10">
        <v>54</v>
      </c>
      <c r="E9" s="55" t="s">
        <v>181</v>
      </c>
      <c r="F9" s="104"/>
    </row>
    <row r="10" spans="1:7" ht="45">
      <c r="A10" s="56">
        <v>3</v>
      </c>
      <c r="B10" s="53" t="s">
        <v>183</v>
      </c>
      <c r="C10" s="57" t="s">
        <v>106</v>
      </c>
      <c r="D10" s="10">
        <v>36.299999999999997</v>
      </c>
      <c r="E10" s="55" t="s">
        <v>181</v>
      </c>
      <c r="F10" s="104"/>
    </row>
    <row r="11" spans="1:7" ht="45">
      <c r="A11" s="56">
        <v>4</v>
      </c>
      <c r="B11" s="25" t="s">
        <v>108</v>
      </c>
      <c r="C11" s="57" t="s">
        <v>107</v>
      </c>
      <c r="D11" s="48">
        <v>3</v>
      </c>
      <c r="E11" s="55" t="s">
        <v>181</v>
      </c>
      <c r="F11" s="104"/>
    </row>
  </sheetData>
  <mergeCells count="9">
    <mergeCell ref="F8:F11"/>
    <mergeCell ref="B7:F7"/>
    <mergeCell ref="A1:F1"/>
    <mergeCell ref="A3:A5"/>
    <mergeCell ref="B3:B5"/>
    <mergeCell ref="C3:C5"/>
    <mergeCell ref="D3:E3"/>
    <mergeCell ref="F3:F5"/>
    <mergeCell ref="D4:E4"/>
  </mergeCells>
  <pageMargins left="0.70866141732283472" right="0.27" top="0.74803149606299213" bottom="0.74803149606299213" header="0.31496062992125984" footer="0.31496062992125984"/>
  <pageSetup paperSize="9" scale="7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D6"/>
  <sheetViews>
    <sheetView workbookViewId="0">
      <selection activeCell="C5" sqref="C5"/>
    </sheetView>
  </sheetViews>
  <sheetFormatPr defaultRowHeight="15"/>
  <cols>
    <col min="1" max="1" width="5.5703125" customWidth="1"/>
    <col min="2" max="2" width="42.140625" customWidth="1"/>
    <col min="3" max="3" width="52.7109375" customWidth="1"/>
    <col min="4" max="4" width="29.28515625" customWidth="1"/>
  </cols>
  <sheetData>
    <row r="1" spans="1:4" ht="42" customHeight="1">
      <c r="A1" s="113" t="s">
        <v>144</v>
      </c>
      <c r="B1" s="113"/>
      <c r="C1" s="113"/>
      <c r="D1" s="113"/>
    </row>
    <row r="2" spans="1:4" ht="36" customHeight="1">
      <c r="A2" s="10" t="s">
        <v>17</v>
      </c>
      <c r="B2" s="10" t="s">
        <v>96</v>
      </c>
      <c r="C2" s="10" t="s">
        <v>97</v>
      </c>
      <c r="D2" s="10" t="s">
        <v>95</v>
      </c>
    </row>
    <row r="3" spans="1:4">
      <c r="A3" s="10">
        <v>1</v>
      </c>
      <c r="B3" s="10">
        <v>2</v>
      </c>
      <c r="C3" s="10">
        <v>3</v>
      </c>
      <c r="D3" s="10">
        <v>4</v>
      </c>
    </row>
    <row r="4" spans="1:4" ht="75">
      <c r="A4" s="27">
        <v>1</v>
      </c>
      <c r="B4" s="53" t="s">
        <v>176</v>
      </c>
      <c r="C4" s="53" t="s">
        <v>184</v>
      </c>
      <c r="D4" s="54" t="s">
        <v>177</v>
      </c>
    </row>
    <row r="5" spans="1:4" ht="75">
      <c r="A5" s="27">
        <v>2</v>
      </c>
      <c r="B5" s="25" t="s">
        <v>178</v>
      </c>
      <c r="C5" s="25" t="s">
        <v>157</v>
      </c>
      <c r="D5" s="54" t="s">
        <v>179</v>
      </c>
    </row>
    <row r="6" spans="1:4" ht="60">
      <c r="A6" s="27">
        <v>3</v>
      </c>
      <c r="B6" s="25" t="s">
        <v>174</v>
      </c>
      <c r="C6" s="25" t="s">
        <v>157</v>
      </c>
      <c r="D6" s="18" t="s">
        <v>175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view="pageBreakPreview" zoomScale="60" zoomScaleNormal="80" workbookViewId="0">
      <selection activeCell="D23" sqref="D23"/>
    </sheetView>
  </sheetViews>
  <sheetFormatPr defaultRowHeight="15"/>
  <cols>
    <col min="1" max="1" width="50.5703125" style="7" customWidth="1"/>
    <col min="2" max="2" width="26.7109375" style="7" customWidth="1"/>
    <col min="3" max="3" width="12.42578125" style="7" customWidth="1"/>
    <col min="4" max="4" width="9.140625" style="7"/>
    <col min="5" max="5" width="10.42578125" style="7" bestFit="1" customWidth="1"/>
    <col min="6" max="6" width="11.5703125" style="7" customWidth="1"/>
    <col min="7" max="8" width="9.140625" style="7"/>
    <col min="9" max="9" width="2.42578125" style="7" customWidth="1"/>
    <col min="10" max="16384" width="9.140625" style="7"/>
  </cols>
  <sheetData>
    <row r="1" spans="1:15">
      <c r="A1" s="119" t="s">
        <v>6</v>
      </c>
      <c r="B1" s="119"/>
      <c r="C1" s="120" t="s">
        <v>138</v>
      </c>
      <c r="D1" s="121"/>
      <c r="E1" s="121"/>
      <c r="F1" s="121"/>
      <c r="G1" s="121"/>
      <c r="H1" s="122"/>
    </row>
    <row r="2" spans="1:15">
      <c r="A2" s="119"/>
      <c r="B2" s="119"/>
      <c r="C2" s="123"/>
      <c r="D2" s="124"/>
      <c r="E2" s="124"/>
      <c r="F2" s="124"/>
      <c r="G2" s="124"/>
      <c r="H2" s="125"/>
    </row>
    <row r="3" spans="1:15">
      <c r="A3" s="119" t="s">
        <v>7</v>
      </c>
      <c r="B3" s="119"/>
      <c r="C3" s="97" t="s">
        <v>173</v>
      </c>
      <c r="D3" s="97"/>
      <c r="E3" s="97"/>
      <c r="F3" s="97"/>
      <c r="G3" s="97"/>
      <c r="H3" s="97"/>
    </row>
    <row r="4" spans="1:15">
      <c r="A4" s="28"/>
      <c r="B4" s="28"/>
      <c r="C4" s="29"/>
      <c r="D4" s="29"/>
      <c r="E4" s="29"/>
      <c r="F4" s="29"/>
      <c r="G4" s="29"/>
      <c r="H4" s="29"/>
    </row>
    <row r="5" spans="1:15" s="59" customFormat="1">
      <c r="A5" s="58" t="s">
        <v>4</v>
      </c>
    </row>
    <row r="6" spans="1:15" s="59" customFormat="1">
      <c r="A6" s="58"/>
    </row>
    <row r="7" spans="1:15" s="59" customFormat="1">
      <c r="A7" s="59" t="s">
        <v>79</v>
      </c>
      <c r="B7" s="60">
        <v>4</v>
      </c>
    </row>
    <row r="8" spans="1:15" s="59" customFormat="1"/>
    <row r="9" spans="1:15" s="59" customFormat="1" ht="30">
      <c r="A9" s="61" t="s">
        <v>77</v>
      </c>
      <c r="B9" s="61" t="s">
        <v>78</v>
      </c>
      <c r="C9" s="57" t="s">
        <v>11</v>
      </c>
      <c r="D9" s="57" t="s">
        <v>0</v>
      </c>
      <c r="E9" s="57" t="s">
        <v>1</v>
      </c>
      <c r="F9" s="57" t="s">
        <v>2</v>
      </c>
    </row>
    <row r="10" spans="1:15" s="59" customFormat="1" ht="60">
      <c r="A10" s="25" t="s">
        <v>110</v>
      </c>
      <c r="B10" s="57" t="s">
        <v>109</v>
      </c>
      <c r="C10" s="62">
        <v>1</v>
      </c>
      <c r="D10" s="12">
        <v>85</v>
      </c>
      <c r="E10" s="57">
        <v>85</v>
      </c>
      <c r="F10" s="63">
        <f>IF(C10=1,(E10/D10),(D10/E10))</f>
        <v>1</v>
      </c>
    </row>
    <row r="11" spans="1:15" s="59" customFormat="1" ht="30">
      <c r="A11" s="25" t="s">
        <v>182</v>
      </c>
      <c r="B11" s="57" t="s">
        <v>105</v>
      </c>
      <c r="C11" s="62">
        <v>1</v>
      </c>
      <c r="D11" s="57">
        <v>54</v>
      </c>
      <c r="E11" s="57">
        <v>90.47</v>
      </c>
      <c r="F11" s="63">
        <f t="shared" ref="F11:F13" si="0">IF(C11=1,(E11/D11),(D11/E11))</f>
        <v>1.6753703703703704</v>
      </c>
      <c r="N11" s="64"/>
      <c r="O11" s="65"/>
    </row>
    <row r="12" spans="1:15" s="59" customFormat="1" ht="45">
      <c r="A12" s="53" t="s">
        <v>183</v>
      </c>
      <c r="B12" s="57" t="s">
        <v>106</v>
      </c>
      <c r="C12" s="62">
        <v>1</v>
      </c>
      <c r="D12" s="57">
        <v>36.299999999999997</v>
      </c>
      <c r="E12" s="66">
        <v>37.299999999999997</v>
      </c>
      <c r="F12" s="63">
        <f t="shared" si="0"/>
        <v>1.0275482093663912</v>
      </c>
      <c r="N12" s="64"/>
      <c r="O12" s="65"/>
    </row>
    <row r="13" spans="1:15" s="59" customFormat="1" ht="45">
      <c r="A13" s="25" t="s">
        <v>108</v>
      </c>
      <c r="B13" s="57" t="s">
        <v>107</v>
      </c>
      <c r="C13" s="62">
        <v>1</v>
      </c>
      <c r="D13" s="57">
        <v>3</v>
      </c>
      <c r="E13" s="57">
        <v>1</v>
      </c>
      <c r="F13" s="63">
        <f t="shared" si="0"/>
        <v>0.33333333333333331</v>
      </c>
      <c r="N13" s="64"/>
      <c r="O13" s="65"/>
    </row>
    <row r="14" spans="1:15" s="59" customFormat="1" ht="15.75">
      <c r="A14" s="67"/>
      <c r="B14" s="68"/>
      <c r="C14" s="69"/>
      <c r="D14" s="70"/>
      <c r="E14" s="70"/>
      <c r="F14" s="71"/>
      <c r="N14" s="64"/>
      <c r="O14" s="65"/>
    </row>
    <row r="15" spans="1:15" s="59" customFormat="1">
      <c r="A15" s="72" t="s">
        <v>12</v>
      </c>
      <c r="B15" s="73">
        <v>1</v>
      </c>
    </row>
    <row r="16" spans="1:15" s="59" customFormat="1">
      <c r="A16" s="72" t="s">
        <v>80</v>
      </c>
      <c r="B16" s="73">
        <v>2</v>
      </c>
    </row>
    <row r="17" spans="1:8" s="59" customFormat="1"/>
    <row r="18" spans="1:8" s="59" customFormat="1">
      <c r="A18" s="74" t="s">
        <v>3</v>
      </c>
      <c r="B18" s="75">
        <f>1/B7*SUM(F10:F13)</f>
        <v>1.0090629782675238</v>
      </c>
      <c r="D18" s="58" t="s">
        <v>14</v>
      </c>
      <c r="E18" s="75">
        <f>B18</f>
        <v>1.0090629782675238</v>
      </c>
    </row>
    <row r="19" spans="1:8" s="59" customFormat="1"/>
    <row r="20" spans="1:8" s="59" customFormat="1">
      <c r="A20" s="58" t="s">
        <v>13</v>
      </c>
      <c r="B20" s="58"/>
      <c r="C20" s="58"/>
      <c r="D20" s="58"/>
      <c r="E20" s="58"/>
      <c r="F20" s="58"/>
      <c r="G20" s="58"/>
      <c r="H20" s="58"/>
    </row>
    <row r="21" spans="1:8" s="59" customFormat="1"/>
    <row r="22" spans="1:8" s="59" customFormat="1" ht="18">
      <c r="B22" s="76" t="s">
        <v>115</v>
      </c>
      <c r="C22" s="76" t="s">
        <v>116</v>
      </c>
      <c r="D22" s="76" t="s">
        <v>5</v>
      </c>
    </row>
    <row r="23" spans="1:8" s="59" customFormat="1">
      <c r="B23" s="16">
        <f>Табл.13!E6</f>
        <v>3287.3</v>
      </c>
      <c r="C23" s="16">
        <v>1460</v>
      </c>
      <c r="D23" s="77">
        <f>B23/C23</f>
        <v>2.2515753424657534</v>
      </c>
    </row>
    <row r="24" spans="1:8" s="59" customFormat="1" ht="15.75" thickBot="1"/>
    <row r="25" spans="1:8" s="59" customFormat="1" ht="15.75" thickBot="1">
      <c r="B25" s="114" t="s">
        <v>86</v>
      </c>
      <c r="C25" s="115"/>
      <c r="D25" s="115"/>
      <c r="E25" s="116"/>
      <c r="F25" s="117">
        <f>(B18+E18)/D23</f>
        <v>0.89631731102764256</v>
      </c>
      <c r="G25" s="118"/>
    </row>
    <row r="26" spans="1:8" s="59" customFormat="1"/>
    <row r="27" spans="1:8" s="59" customFormat="1">
      <c r="B27" s="126" t="s">
        <v>87</v>
      </c>
      <c r="C27" s="126"/>
      <c r="D27" s="126"/>
      <c r="E27" s="126"/>
      <c r="F27" s="127" t="s">
        <v>90</v>
      </c>
      <c r="G27" s="127"/>
    </row>
    <row r="28" spans="1:8" s="59" customFormat="1">
      <c r="B28" s="126" t="s">
        <v>88</v>
      </c>
      <c r="C28" s="126"/>
      <c r="D28" s="126"/>
      <c r="E28" s="126"/>
      <c r="F28" s="127" t="s">
        <v>91</v>
      </c>
      <c r="G28" s="127"/>
    </row>
    <row r="29" spans="1:8" s="59" customFormat="1">
      <c r="B29" s="126" t="s">
        <v>89</v>
      </c>
      <c r="C29" s="126"/>
      <c r="D29" s="126"/>
      <c r="E29" s="126"/>
      <c r="F29" s="127" t="s">
        <v>92</v>
      </c>
      <c r="G29" s="127"/>
    </row>
    <row r="30" spans="1:8" s="59" customFormat="1"/>
    <row r="31" spans="1:8" s="59" customFormat="1"/>
    <row r="32" spans="1:8" s="59" customFormat="1"/>
    <row r="33" s="59" customFormat="1"/>
  </sheetData>
  <mergeCells count="12">
    <mergeCell ref="B27:E27"/>
    <mergeCell ref="B28:E28"/>
    <mergeCell ref="B29:E29"/>
    <mergeCell ref="F27:G27"/>
    <mergeCell ref="F28:G28"/>
    <mergeCell ref="F29:G29"/>
    <mergeCell ref="B25:E25"/>
    <mergeCell ref="F25:G25"/>
    <mergeCell ref="A1:B2"/>
    <mergeCell ref="C1:H2"/>
    <mergeCell ref="A3:B3"/>
    <mergeCell ref="C3:H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Титул</vt:lpstr>
      <vt:lpstr>Табл.11</vt:lpstr>
      <vt:lpstr>Табл.12</vt:lpstr>
      <vt:lpstr>Табл.13</vt:lpstr>
      <vt:lpstr>Табл.14</vt:lpstr>
      <vt:lpstr>Табл.16</vt:lpstr>
      <vt:lpstr>Изменения МП</vt:lpstr>
      <vt:lpstr>Оц.Эфф.МП</vt:lpstr>
      <vt:lpstr>Оц.Эфф.МП!Область_печати</vt:lpstr>
      <vt:lpstr>Табл.11!Область_печати</vt:lpstr>
      <vt:lpstr>Табл.13!Область_печати</vt:lpstr>
      <vt:lpstr>Табл.16!Область_печати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2025-03-17T15:46:52Z</cp:lastPrinted>
  <dcterms:created xsi:type="dcterms:W3CDTF">2013-07-25T11:10:50Z</dcterms:created>
  <dcterms:modified xsi:type="dcterms:W3CDTF">2025-04-03T07:05:45Z</dcterms:modified>
</cp:coreProperties>
</file>