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180" windowHeight="7815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</sheets>
  <definedNames>
    <definedName name="_xlnm.Print_Area" localSheetId="6">'Изменения МП'!$A$1:$D$7</definedName>
    <definedName name="_xlnm.Print_Area" localSheetId="1">Табл.11!$A$1:$G$11</definedName>
    <definedName name="_xlnm.Print_Area" localSheetId="3">Табл.13!$A$1:$F$13</definedName>
    <definedName name="_xlnm.Print_Area" localSheetId="4">Табл.14!$A$1:$E$28</definedName>
    <definedName name="_xlnm.Print_Area" localSheetId="5">Табл.16!$A$1:$F$9</definedName>
  </definedNames>
  <calcPr calcId="125725"/>
</workbook>
</file>

<file path=xl/calcChain.xml><?xml version="1.0" encoding="utf-8"?>
<calcChain xmlns="http://schemas.openxmlformats.org/spreadsheetml/2006/main">
  <c r="F11" i="12"/>
  <c r="E12" i="5" l="1"/>
  <c r="E10"/>
  <c r="E9"/>
  <c r="D12"/>
  <c r="D10"/>
  <c r="D21"/>
  <c r="D20" s="1"/>
  <c r="E20"/>
  <c r="D7" i="6"/>
  <c r="F7"/>
  <c r="E7"/>
  <c r="D9" i="5" l="1"/>
  <c r="E8"/>
  <c r="E14" l="1"/>
  <c r="D14"/>
  <c r="D8"/>
  <c r="F12" i="12" l="1"/>
  <c r="F6" i="6" l="1"/>
  <c r="E6"/>
  <c r="D6"/>
  <c r="D22" i="12" l="1"/>
  <c r="B17"/>
  <c r="E17" s="1"/>
  <c r="F10"/>
  <c r="F24" l="1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1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sharedStrings.xml><?xml version="1.0" encoding="utf-8"?>
<sst xmlns="http://schemas.openxmlformats.org/spreadsheetml/2006/main" count="211" uniqueCount="149">
  <si>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</si>
  <si>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</si>
  <si>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</si>
  <si>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</si>
  <si>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</si>
  <si>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</si>
  <si>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</si>
  <si>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</si>
  <si>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</si>
  <si>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</si>
  <si>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</si>
  <si>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</si>
  <si>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</si>
  <si>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</si>
  <si>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</si>
  <si>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</si>
  <si>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</si>
  <si>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</si>
  <si>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</si>
  <si>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</si>
  <si>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</si>
  <si>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</si>
  <si>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</si>
  <si>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</si>
  <si>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</si>
  <si>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</si>
  <si>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</si>
  <si>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</si>
  <si>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</si>
  <si>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</si>
  <si>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</si>
  <si>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</si>
  <si>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</si>
  <si>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</si>
  <si>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</si>
  <si>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</si>
  <si>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</si>
  <si>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</si>
  <si>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</si>
  <si>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</si>
  <si>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</si>
  <si>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</si>
  <si>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</si>
  <si>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</si>
  <si>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</si>
  <si>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</si>
  <si>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</si>
  <si>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</si>
  <si>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</si>
  <si>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</si>
  <si>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</si>
  <si>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</si>
  <si>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</si>
  <si>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</si>
  <si>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</si>
  <si>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</si>
  <si>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внебюджетные источники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</si>
  <si>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</si>
  <si>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</si>
  <si>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Наименование муниципальной программы, подпрограммы муниципальной программы, основного мероприятия</t>
  </si>
  <si>
    <t>Таблица 16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</si>
  <si>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</si>
  <si>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</si>
  <si>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</si>
  <si>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</si>
  <si>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</si>
  <si>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</si>
  <si>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</si>
  <si>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Всего                    </t>
  </si>
  <si>
    <t xml:space="preserve">Сведения о степени выполнения основных мероприятий  муниципальной программы
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</si>
  <si>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</si>
  <si>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</si>
  <si>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</si>
  <si>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</si>
  <si>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</si>
  <si>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</si>
  <si>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</si>
  <si>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</si>
  <si>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</si>
  <si>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</si>
  <si>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</si>
  <si>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</si>
  <si>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</si>
  <si>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</si>
  <si>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</si>
  <si>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</si>
  <si>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</si>
  <si>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>Строительство (приобретение) жилья для граждан, проживающих в сельских поселениях Муниципального района</t>
  </si>
  <si>
    <t>кв.м.</t>
  </si>
  <si>
    <t>сводная бюджетная роспись, план на 1   
января отчетного года</t>
  </si>
  <si>
    <t>Январь</t>
  </si>
  <si>
    <t>Декабрь</t>
  </si>
  <si>
    <t>В ДСХи ПР принято решение о предоставлении социальной выплаты, гражданам выданы свидетельства и перечислена социальная выплата</t>
  </si>
  <si>
    <t>Нет</t>
  </si>
  <si>
    <t xml:space="preserve">Основное мероприятие 1
</t>
  </si>
  <si>
    <t xml:space="preserve">Основное мероприятие 2 
</t>
  </si>
  <si>
    <t>кв.м</t>
  </si>
  <si>
    <t>Управление строительства и ЖКХ</t>
  </si>
  <si>
    <t>Ввод (приобретение) жилья для граждан, проживающих в сельской местности, - всего</t>
  </si>
  <si>
    <t>Значения показателей (индикаторов) муниципальной программы</t>
  </si>
  <si>
    <t>текущий год</t>
  </si>
  <si>
    <t>ожидаемое значение на конец года</t>
  </si>
  <si>
    <t>дата</t>
  </si>
  <si>
    <r>
      <rPr>
        <b/>
        <sz val="11"/>
        <color theme="1"/>
        <rFont val="Times New Roman"/>
        <family val="1"/>
        <charset val="204"/>
      </rPr>
      <t xml:space="preserve">Основное мероприятие 2 </t>
    </r>
    <r>
      <rPr>
        <sz val="11"/>
        <color theme="1"/>
        <rFont val="Times New Roman"/>
        <family val="1"/>
        <charset val="204"/>
      </rPr>
      <t xml:space="preserve">
Создание современного облика сельских территорий</t>
    </r>
  </si>
  <si>
    <t>Оказание содействия в обеспечение сельского населения доступным и комфортным жильем</t>
  </si>
  <si>
    <r>
      <rPr>
        <b/>
        <sz val="11"/>
        <color theme="1"/>
        <rFont val="Times New Roman"/>
        <family val="1"/>
        <charset val="204"/>
      </rPr>
      <t>Основное мероприятие 1</t>
    </r>
    <r>
      <rPr>
        <sz val="11"/>
        <color theme="1"/>
        <rFont val="Times New Roman"/>
        <family val="1"/>
        <charset val="204"/>
      </rPr>
      <t xml:space="preserve">
Оказание содействия в обеспечение сельского населения доступным и комфортным жильем</t>
    </r>
  </si>
  <si>
    <t>Создание современного облика сельских территорий</t>
  </si>
  <si>
    <t>бюджет сельских поселений</t>
  </si>
  <si>
    <r>
      <t>З</t>
    </r>
    <r>
      <rPr>
        <vertAlign val="superscript"/>
        <sz val="11"/>
        <color theme="1"/>
        <rFont val="Times New Roman"/>
        <family val="1"/>
        <charset val="204"/>
      </rPr>
      <t>б</t>
    </r>
  </si>
  <si>
    <r>
      <t>З</t>
    </r>
    <r>
      <rPr>
        <vertAlign val="superscript"/>
        <sz val="11"/>
        <color theme="1"/>
        <rFont val="Times New Roman"/>
        <family val="1"/>
        <charset val="204"/>
      </rPr>
      <t>ф</t>
    </r>
  </si>
  <si>
    <t>Корректировка объема финансирования Программы</t>
  </si>
  <si>
    <t>Количество реализованных проектов комплексного развития сельских территорий, - всего</t>
  </si>
  <si>
    <t>ед.</t>
  </si>
  <si>
    <t xml:space="preserve">Подготовка технического задания на проведение электронного магазина по определению подрядной организации, проведение подготовительных работ по устройству площадки для ФАП </t>
  </si>
  <si>
    <t>Обустройство площадки, установка модульного ФАПа</t>
  </si>
  <si>
    <t>Сведения об ожидаемых значениях показателей (индикаторов)</t>
  </si>
  <si>
    <t>Костина В.Л.</t>
  </si>
  <si>
    <t>(8202) 24-90-94</t>
  </si>
  <si>
    <t>vlk@cherra.ru</t>
  </si>
  <si>
    <t>Управление экономики и сельского хозяйства</t>
  </si>
  <si>
    <t>Лактионова Н.И.</t>
  </si>
  <si>
    <t>lni@cherra.ru</t>
  </si>
  <si>
    <t>(8202) 24-96-53</t>
  </si>
  <si>
    <t>Основное мероприятие "Создание современного облика сельских территорий"</t>
  </si>
  <si>
    <t xml:space="preserve">Комплексное развитие сельских территорий Череповецкого муниципального района на 2020-2026 годы </t>
  </si>
  <si>
    <t>г. Череповец, 2025 г.</t>
  </si>
  <si>
    <t>Комплексное развитие сельских территорий Череповецкого муниципального района на 2020 - 2026 годы</t>
  </si>
  <si>
    <t>На 2024 год Череповецкий район не попал в список участников на получение субсидии</t>
  </si>
  <si>
    <t>Проведение кадастровых работ</t>
  </si>
  <si>
    <t xml:space="preserve">Устойчивое развитие сельских территорий Череповецкого муниципального района на 2020- 2026 годы </t>
  </si>
  <si>
    <t>Основное мероприятие "Проведение кадастровых работ"</t>
  </si>
  <si>
    <t>Постановление администрации Череповецкого муниципального района от 17.04.2024 № 180</t>
  </si>
  <si>
    <t>Постановление администрации Череповецкого муниципального района от 13.02.2024 № 65</t>
  </si>
  <si>
    <t>О внесении изменений в постановление администрации района от 14.10.2019 № 1568 «Об утверждении муниципальной программы «Комплексное развитие сельских территорий в Череповецком муниципальном районе на 2020-2026 годы»</t>
  </si>
  <si>
    <t>Постановление администрации Череповецкого муниципального района от 10.01.2025 № 4</t>
  </si>
  <si>
    <t>Постановление администрации Череповецкого муниципального района от 25.01.2024 № 27</t>
  </si>
  <si>
    <t xml:space="preserve">Основное мероприятие 4
</t>
  </si>
  <si>
    <t>Управление экономики и сельского хозяйства (соисполнитель - управление строительства и жилищно-коммунального хозяйства)</t>
  </si>
  <si>
    <r>
      <rPr>
        <b/>
        <sz val="11"/>
        <color theme="1"/>
        <rFont val="Times New Roman"/>
        <family val="1"/>
        <charset val="204"/>
      </rPr>
      <t>Основное мероприятие 4</t>
    </r>
    <r>
      <rPr>
        <sz val="11"/>
        <color theme="1"/>
        <rFont val="Times New Roman"/>
        <family val="1"/>
        <charset val="204"/>
      </rPr>
      <t xml:space="preserve">
Проведение кадастровых работ</t>
    </r>
  </si>
  <si>
    <t>Объем ввода (приобретения) жилья для граждан, проживающих на сельских территориях</t>
  </si>
  <si>
    <t>Количество реализованных проектов комплексного развития сельских территорий</t>
  </si>
  <si>
    <t>Комплексное развитие сельских территорий Череповецкого муниципального района на 2020-2026 годы</t>
  </si>
  <si>
    <t>Управление экономики и сельского хозяйства (соисполнитель - КИО)</t>
  </si>
  <si>
    <t>Выполнены подготовительные работы по обустройству площадки для строительства ФАПа в с. Ивановское, проведены кадастровые работы на территории Череповецкого муницпального района</t>
  </si>
  <si>
    <t>Подготовка списков граждан - претендентов на получение социальной выплаты, учетных дел граждан для Департамента сельского хозяйства и продовольственных ресурсов ДСХи ПР</t>
  </si>
  <si>
    <t>Подготовка соглашения с Департаментом сельского хозяйства и продовольственных ресурсов ДСХи ПР для предоставления субсидии на вовлечение в оборот земель сельскохозяйственного назначения</t>
  </si>
  <si>
    <t>Проведение кадастровых работ на площади 489 га</t>
  </si>
  <si>
    <t>с 1 января 2025 года муниципальная программа утратила силу</t>
  </si>
  <si>
    <t xml:space="preserve"> -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</si>
</sst>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13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2" fontId="5" fillId="0" borderId="0" xfId="2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1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166" fontId="9" fillId="0" borderId="1" xfId="0" applyNumberFormat="1" applyFon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166" fontId="9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/>
    <xf numFmtId="166" fontId="6" fillId="0" borderId="1" xfId="0" applyNumberFormat="1" applyFont="1" applyFill="1" applyBorder="1" applyAlignment="1">
      <alignment horizontal="center" vertical="top" wrapText="1"/>
    </xf>
    <xf numFmtId="4" fontId="6" fillId="0" borderId="0" xfId="0" applyNumberFormat="1" applyFont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9" fillId="2" borderId="0" xfId="0" applyFont="1" applyFill="1"/>
    <xf numFmtId="0" fontId="6" fillId="2" borderId="0" xfId="0" applyFont="1" applyFill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0" fontId="10" fillId="0" borderId="0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Fill="1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14" fontId="7" fillId="0" borderId="16" xfId="0" applyNumberFormat="1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lk@cherra.ru" TargetMode="External"/><Relationship Id="rId1" Type="http://schemas.openxmlformats.org/officeDocument/2006/relationships/hyperlink" Target="mailto:lni@cherra.r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view="pageBreakPreview" zoomScaleSheetLayoutView="100" workbookViewId="0">
      <selection activeCell="A16" sqref="A16:I16"/>
    </sheetView>
  </sheetViews>
  <sheetFormatPr defaultRowHeight="15.75"/>
  <cols>
    <col min="1" max="1" width="10.5703125" style="13" customWidth="1"/>
    <col min="2" max="3" width="9.140625" style="13"/>
    <col min="4" max="4" width="9.85546875" style="13" customWidth="1"/>
    <col min="5" max="5" width="10.7109375" style="13" customWidth="1"/>
    <col min="6" max="6" width="9.85546875" style="13" customWidth="1"/>
    <col min="7" max="8" width="9.140625" style="13"/>
    <col min="9" max="9" width="10.5703125" style="13" customWidth="1"/>
    <col min="10" max="16384" width="9.140625" style="13"/>
  </cols>
  <sheetData>
    <row r="1" spans="1:9">
      <c r="A1" s="79" t="s">
        <v>70</v>
      </c>
      <c r="B1" s="79"/>
      <c r="C1" s="79"/>
      <c r="D1" s="79"/>
      <c r="E1" s="79"/>
      <c r="F1" s="79"/>
      <c r="G1" s="79"/>
      <c r="H1" s="79"/>
      <c r="I1" s="79"/>
    </row>
    <row r="14" spans="1:9">
      <c r="A14" s="79" t="s">
        <v>71</v>
      </c>
      <c r="B14" s="79"/>
      <c r="C14" s="79"/>
      <c r="D14" s="79"/>
      <c r="E14" s="79"/>
      <c r="F14" s="79"/>
      <c r="G14" s="79"/>
      <c r="H14" s="79"/>
      <c r="I14" s="79"/>
    </row>
    <row r="15" spans="1:9">
      <c r="A15" s="14"/>
      <c r="B15" s="14"/>
      <c r="C15" s="14"/>
      <c r="D15" s="14"/>
      <c r="E15" s="14"/>
      <c r="F15" s="14"/>
      <c r="G15" s="14"/>
      <c r="H15" s="14"/>
      <c r="I15" s="14"/>
    </row>
    <row r="16" spans="1:9" ht="76.5" customHeight="1">
      <c r="A16" s="81" t="s">
        <v>124</v>
      </c>
      <c r="B16" s="81"/>
      <c r="C16" s="81"/>
      <c r="D16" s="81"/>
      <c r="E16" s="81"/>
      <c r="F16" s="81"/>
      <c r="G16" s="81"/>
      <c r="H16" s="81"/>
      <c r="I16" s="81"/>
    </row>
    <row r="17" spans="1:9" ht="15" customHeight="1">
      <c r="A17" s="14"/>
      <c r="B17" s="14"/>
      <c r="C17" s="14"/>
      <c r="D17" s="14"/>
      <c r="E17" s="14"/>
      <c r="F17" s="14"/>
      <c r="G17" s="14"/>
      <c r="H17" s="14"/>
      <c r="I17" s="14"/>
    </row>
    <row r="18" spans="1:9" ht="40.5" customHeight="1">
      <c r="A18" s="15"/>
      <c r="B18" s="15"/>
      <c r="D18" s="16" t="s">
        <v>62</v>
      </c>
      <c r="E18" s="16">
        <v>2024</v>
      </c>
      <c r="F18" s="16" t="s">
        <v>63</v>
      </c>
    </row>
    <row r="20" spans="1:9" ht="15" customHeight="1"/>
    <row r="21" spans="1:9" ht="15" customHeight="1"/>
    <row r="22" spans="1:9" ht="15" customHeight="1"/>
    <row r="23" spans="1:9" ht="15.75" customHeight="1"/>
    <row r="24" spans="1:9" ht="32.1" customHeight="1">
      <c r="D24" s="82" t="s">
        <v>72</v>
      </c>
      <c r="E24" s="82"/>
      <c r="F24" s="82"/>
      <c r="G24" s="83" t="s">
        <v>119</v>
      </c>
      <c r="H24" s="83"/>
      <c r="I24" s="83"/>
    </row>
    <row r="25" spans="1:9">
      <c r="D25" s="77" t="s">
        <v>9</v>
      </c>
      <c r="E25" s="77"/>
      <c r="F25" s="77"/>
      <c r="G25" s="79" t="s">
        <v>116</v>
      </c>
      <c r="H25" s="79"/>
      <c r="I25" s="79"/>
    </row>
    <row r="26" spans="1:9">
      <c r="D26" s="77" t="s">
        <v>61</v>
      </c>
      <c r="E26" s="77"/>
      <c r="F26" s="77"/>
      <c r="G26" s="79" t="s">
        <v>117</v>
      </c>
      <c r="H26" s="79"/>
      <c r="I26" s="79"/>
    </row>
    <row r="27" spans="1:9">
      <c r="D27" s="58"/>
      <c r="E27" s="58"/>
      <c r="F27" s="58" t="s">
        <v>81</v>
      </c>
      <c r="G27" s="80" t="s">
        <v>118</v>
      </c>
      <c r="H27" s="80"/>
      <c r="I27" s="80"/>
    </row>
    <row r="28" spans="1:9" ht="32.1" customHeight="1">
      <c r="D28" s="77" t="s">
        <v>10</v>
      </c>
      <c r="E28" s="77"/>
      <c r="F28" s="77"/>
      <c r="G28" s="78"/>
      <c r="H28" s="78"/>
      <c r="I28" s="78"/>
    </row>
    <row r="29" spans="1:9" ht="32.1" customHeight="1">
      <c r="D29" s="82" t="s">
        <v>73</v>
      </c>
      <c r="E29" s="82"/>
      <c r="F29" s="82"/>
      <c r="G29" s="83" t="s">
        <v>97</v>
      </c>
      <c r="H29" s="83"/>
      <c r="I29" s="83"/>
    </row>
    <row r="30" spans="1:9" ht="21.75" customHeight="1">
      <c r="D30" s="77" t="s">
        <v>9</v>
      </c>
      <c r="E30" s="77"/>
      <c r="F30" s="77"/>
      <c r="G30" s="79" t="s">
        <v>120</v>
      </c>
      <c r="H30" s="79"/>
      <c r="I30" s="79"/>
    </row>
    <row r="31" spans="1:9">
      <c r="D31" s="77" t="s">
        <v>61</v>
      </c>
      <c r="E31" s="77"/>
      <c r="F31" s="77"/>
      <c r="G31" s="79" t="s">
        <v>122</v>
      </c>
      <c r="H31" s="79"/>
      <c r="I31" s="79"/>
    </row>
    <row r="32" spans="1:9">
      <c r="D32" s="58"/>
      <c r="E32" s="58"/>
      <c r="F32" s="58" t="s">
        <v>81</v>
      </c>
      <c r="G32" s="80" t="s">
        <v>121</v>
      </c>
      <c r="H32" s="80"/>
      <c r="I32" s="80"/>
    </row>
    <row r="33" spans="1:9" ht="32.1" customHeight="1">
      <c r="D33" s="77" t="s">
        <v>10</v>
      </c>
      <c r="E33" s="77"/>
      <c r="F33" s="77"/>
      <c r="G33" s="78"/>
      <c r="H33" s="78"/>
      <c r="I33" s="78"/>
    </row>
    <row r="34" spans="1:9">
      <c r="F34" s="13" t="s">
        <v>102</v>
      </c>
      <c r="G34" s="84">
        <v>45716</v>
      </c>
      <c r="H34" s="85"/>
      <c r="I34" s="85"/>
    </row>
    <row r="36" spans="1:9" ht="15" customHeight="1"/>
    <row r="37" spans="1:9" ht="15" customHeight="1"/>
    <row r="38" spans="1:9">
      <c r="A38" s="79" t="s">
        <v>125</v>
      </c>
      <c r="B38" s="79"/>
      <c r="C38" s="79"/>
      <c r="D38" s="79"/>
      <c r="E38" s="79"/>
      <c r="F38" s="79"/>
      <c r="G38" s="79"/>
      <c r="H38" s="79"/>
      <c r="I38" s="79"/>
    </row>
  </sheetData>
  <mergeCells count="23">
    <mergeCell ref="G33:I33"/>
    <mergeCell ref="A38:I38"/>
    <mergeCell ref="A1:I1"/>
    <mergeCell ref="A14:I14"/>
    <mergeCell ref="A16:I16"/>
    <mergeCell ref="D24:F24"/>
    <mergeCell ref="G24:I24"/>
    <mergeCell ref="D29:F29"/>
    <mergeCell ref="G29:I29"/>
    <mergeCell ref="D30:F30"/>
    <mergeCell ref="G30:I30"/>
    <mergeCell ref="D31:F31"/>
    <mergeCell ref="G31:I31"/>
    <mergeCell ref="D33:F33"/>
    <mergeCell ref="G32:I32"/>
    <mergeCell ref="G34:I34"/>
    <mergeCell ref="D28:F28"/>
    <mergeCell ref="G28:I28"/>
    <mergeCell ref="D25:F25"/>
    <mergeCell ref="G25:I25"/>
    <mergeCell ref="D26:F26"/>
    <mergeCell ref="G26:I26"/>
    <mergeCell ref="G27:I27"/>
  </mergeCells>
  <hyperlinks>
    <hyperlink ref="G32" r:id="rId1"/>
    <hyperlink ref="G27" r:id="rId2"/>
  </hyperlinks>
  <pageMargins left="0.7" right="0.7" top="0.75" bottom="0.75" header="0.3" footer="0.3"/>
  <pageSetup paperSize="9" scale="9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11"/>
  <sheetViews>
    <sheetView view="pageBreakPreview" zoomScaleSheetLayoutView="100" workbookViewId="0">
      <selection activeCell="G9" sqref="G9"/>
    </sheetView>
  </sheetViews>
  <sheetFormatPr defaultRowHeight="15"/>
  <cols>
    <col min="1" max="1" width="5.42578125" style="17" customWidth="1"/>
    <col min="2" max="2" width="45" style="17" customWidth="1"/>
    <col min="3" max="3" width="11.28515625" style="17" customWidth="1"/>
    <col min="4" max="4" width="10.140625" style="17" customWidth="1"/>
    <col min="5" max="5" width="10.28515625" style="17" customWidth="1"/>
    <col min="6" max="6" width="12.42578125" style="17" customWidth="1"/>
    <col min="7" max="7" width="25.5703125" style="17" customWidth="1"/>
    <col min="8" max="16384" width="9.140625" style="17"/>
  </cols>
  <sheetData>
    <row r="1" spans="1:7" ht="20.25" customHeight="1">
      <c r="A1" s="87" t="s">
        <v>15</v>
      </c>
      <c r="B1" s="87"/>
      <c r="C1" s="87"/>
      <c r="D1" s="87"/>
      <c r="E1" s="87"/>
      <c r="F1" s="87"/>
      <c r="G1" s="87"/>
    </row>
    <row r="2" spans="1:7">
      <c r="G2" s="18" t="s">
        <v>16</v>
      </c>
    </row>
    <row r="3" spans="1:7" ht="15" customHeight="1">
      <c r="A3" s="88" t="s">
        <v>17</v>
      </c>
      <c r="B3" s="88" t="s">
        <v>18</v>
      </c>
      <c r="C3" s="88" t="s">
        <v>19</v>
      </c>
      <c r="D3" s="91" t="s">
        <v>20</v>
      </c>
      <c r="E3" s="91"/>
      <c r="F3" s="91"/>
      <c r="G3" s="91" t="s">
        <v>82</v>
      </c>
    </row>
    <row r="4" spans="1:7" ht="44.25" customHeight="1">
      <c r="A4" s="89"/>
      <c r="B4" s="89"/>
      <c r="C4" s="89"/>
      <c r="D4" s="92" t="s">
        <v>21</v>
      </c>
      <c r="E4" s="92" t="s">
        <v>22</v>
      </c>
      <c r="F4" s="92"/>
      <c r="G4" s="91"/>
    </row>
    <row r="5" spans="1:7" ht="18" customHeight="1">
      <c r="A5" s="90"/>
      <c r="B5" s="90"/>
      <c r="C5" s="90"/>
      <c r="D5" s="92"/>
      <c r="E5" s="19" t="s">
        <v>0</v>
      </c>
      <c r="F5" s="19" t="s">
        <v>1</v>
      </c>
      <c r="G5" s="91"/>
    </row>
    <row r="6" spans="1:7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</row>
    <row r="7" spans="1:7" ht="20.25" customHeight="1">
      <c r="A7" s="21"/>
      <c r="B7" s="93" t="s">
        <v>126</v>
      </c>
      <c r="C7" s="94"/>
      <c r="D7" s="94"/>
      <c r="E7" s="94"/>
      <c r="F7" s="94"/>
      <c r="G7" s="95"/>
    </row>
    <row r="8" spans="1:7" ht="67.5" customHeight="1">
      <c r="A8" s="68">
        <v>1</v>
      </c>
      <c r="B8" s="70" t="s">
        <v>139</v>
      </c>
      <c r="C8" s="68" t="s">
        <v>96</v>
      </c>
      <c r="D8" s="53">
        <v>108</v>
      </c>
      <c r="E8" s="53">
        <v>100</v>
      </c>
      <c r="F8" s="71">
        <v>0</v>
      </c>
      <c r="G8" s="71" t="s">
        <v>127</v>
      </c>
    </row>
    <row r="9" spans="1:7" ht="124.5" customHeight="1">
      <c r="A9" s="22">
        <v>2</v>
      </c>
      <c r="B9" s="69" t="s">
        <v>140</v>
      </c>
      <c r="C9" s="22" t="s">
        <v>112</v>
      </c>
      <c r="D9" s="22">
        <v>3</v>
      </c>
      <c r="E9" s="22">
        <v>1</v>
      </c>
      <c r="F9" s="74">
        <v>2</v>
      </c>
      <c r="G9" s="74" t="s">
        <v>143</v>
      </c>
    </row>
    <row r="10" spans="1:7">
      <c r="A10" s="23"/>
      <c r="B10" s="23"/>
      <c r="C10" s="23"/>
      <c r="D10" s="24"/>
      <c r="E10" s="24"/>
      <c r="F10" s="24"/>
      <c r="G10" s="24"/>
    </row>
    <row r="11" spans="1:7">
      <c r="A11" s="86" t="s">
        <v>23</v>
      </c>
      <c r="B11" s="86"/>
      <c r="C11" s="86"/>
      <c r="D11" s="86"/>
      <c r="E11" s="86"/>
      <c r="F11" s="86"/>
      <c r="G11" s="86"/>
    </row>
  </sheetData>
  <mergeCells count="10">
    <mergeCell ref="A11:G11"/>
    <mergeCell ref="A1:G1"/>
    <mergeCell ref="A3:A5"/>
    <mergeCell ref="B3:B5"/>
    <mergeCell ref="C3:C5"/>
    <mergeCell ref="D3:F3"/>
    <mergeCell ref="G3:G5"/>
    <mergeCell ref="D4:D5"/>
    <mergeCell ref="E4:F4"/>
    <mergeCell ref="B7:G7"/>
  </mergeCells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1"/>
  <sheetViews>
    <sheetView view="pageBreakPreview" topLeftCell="A3" zoomScale="80" zoomScaleSheetLayoutView="80" workbookViewId="0">
      <selection activeCell="H9" sqref="H9:I9"/>
    </sheetView>
  </sheetViews>
  <sheetFormatPr defaultRowHeight="15"/>
  <cols>
    <col min="1" max="1" width="5.42578125" style="17" customWidth="1"/>
    <col min="2" max="2" width="37.7109375" style="25" customWidth="1"/>
    <col min="3" max="3" width="22" style="17" customWidth="1"/>
    <col min="4" max="4" width="16.28515625" style="17" customWidth="1"/>
    <col min="5" max="5" width="15" style="17" customWidth="1"/>
    <col min="6" max="6" width="14.42578125" style="17" customWidth="1"/>
    <col min="7" max="7" width="13.7109375" style="17" customWidth="1"/>
    <col min="8" max="8" width="24.85546875" style="17" customWidth="1"/>
    <col min="9" max="9" width="22.85546875" style="17" customWidth="1"/>
    <col min="10" max="10" width="18.28515625" style="17" customWidth="1"/>
    <col min="11" max="16384" width="9.140625" style="17"/>
  </cols>
  <sheetData>
    <row r="1" spans="1:10" ht="20.25" customHeight="1">
      <c r="A1" s="87" t="s">
        <v>69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J2" s="18" t="s">
        <v>24</v>
      </c>
    </row>
    <row r="3" spans="1:10" ht="15" customHeight="1">
      <c r="A3" s="91" t="s">
        <v>17</v>
      </c>
      <c r="B3" s="88" t="s">
        <v>25</v>
      </c>
      <c r="C3" s="91" t="s">
        <v>8</v>
      </c>
      <c r="D3" s="91" t="s">
        <v>26</v>
      </c>
      <c r="E3" s="91"/>
      <c r="F3" s="91" t="s">
        <v>27</v>
      </c>
      <c r="G3" s="91"/>
      <c r="H3" s="97" t="s">
        <v>28</v>
      </c>
      <c r="I3" s="97"/>
      <c r="J3" s="91" t="s">
        <v>29</v>
      </c>
    </row>
    <row r="4" spans="1:10" ht="44.25" customHeight="1">
      <c r="A4" s="91"/>
      <c r="B4" s="90"/>
      <c r="C4" s="91"/>
      <c r="D4" s="19" t="s">
        <v>30</v>
      </c>
      <c r="E4" s="19" t="s">
        <v>31</v>
      </c>
      <c r="F4" s="19" t="s">
        <v>30</v>
      </c>
      <c r="G4" s="19" t="s">
        <v>31</v>
      </c>
      <c r="H4" s="19" t="s">
        <v>30</v>
      </c>
      <c r="I4" s="19" t="s">
        <v>31</v>
      </c>
      <c r="J4" s="97"/>
    </row>
    <row r="5" spans="1:10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19">
        <v>8</v>
      </c>
      <c r="I5" s="19">
        <v>9</v>
      </c>
      <c r="J5" s="19">
        <v>10</v>
      </c>
    </row>
    <row r="6" spans="1:10" hidden="1">
      <c r="A6" s="21"/>
      <c r="B6" s="93" t="s">
        <v>32</v>
      </c>
      <c r="C6" s="94"/>
      <c r="D6" s="94"/>
      <c r="E6" s="94"/>
      <c r="F6" s="94"/>
      <c r="G6" s="94"/>
      <c r="H6" s="94"/>
      <c r="I6" s="94"/>
      <c r="J6" s="95"/>
    </row>
    <row r="7" spans="1:10" ht="145.5" customHeight="1">
      <c r="A7" s="21">
        <v>1</v>
      </c>
      <c r="B7" s="26" t="s">
        <v>105</v>
      </c>
      <c r="C7" s="22" t="s">
        <v>137</v>
      </c>
      <c r="D7" s="22" t="s">
        <v>90</v>
      </c>
      <c r="E7" s="22" t="s">
        <v>91</v>
      </c>
      <c r="F7" s="22" t="s">
        <v>90</v>
      </c>
      <c r="G7" s="22" t="s">
        <v>91</v>
      </c>
      <c r="H7" s="22" t="s">
        <v>144</v>
      </c>
      <c r="I7" s="22" t="s">
        <v>92</v>
      </c>
      <c r="J7" s="22" t="s">
        <v>127</v>
      </c>
    </row>
    <row r="8" spans="1:10" ht="129.75" customHeight="1">
      <c r="A8" s="21">
        <v>2</v>
      </c>
      <c r="B8" s="26" t="s">
        <v>103</v>
      </c>
      <c r="C8" s="22" t="s">
        <v>137</v>
      </c>
      <c r="D8" s="22" t="s">
        <v>90</v>
      </c>
      <c r="E8" s="22" t="s">
        <v>91</v>
      </c>
      <c r="F8" s="22" t="s">
        <v>90</v>
      </c>
      <c r="G8" s="22" t="s">
        <v>91</v>
      </c>
      <c r="H8" s="22" t="s">
        <v>113</v>
      </c>
      <c r="I8" s="22" t="s">
        <v>114</v>
      </c>
      <c r="J8" s="22" t="s">
        <v>93</v>
      </c>
    </row>
    <row r="9" spans="1:10" ht="150">
      <c r="A9" s="22">
        <v>4</v>
      </c>
      <c r="B9" s="69" t="s">
        <v>138</v>
      </c>
      <c r="C9" s="22" t="s">
        <v>142</v>
      </c>
      <c r="D9" s="22" t="s">
        <v>90</v>
      </c>
      <c r="E9" s="22" t="s">
        <v>91</v>
      </c>
      <c r="F9" s="22" t="s">
        <v>90</v>
      </c>
      <c r="G9" s="22" t="s">
        <v>91</v>
      </c>
      <c r="H9" s="74" t="s">
        <v>145</v>
      </c>
      <c r="I9" s="74" t="s">
        <v>146</v>
      </c>
      <c r="J9" s="22" t="s">
        <v>93</v>
      </c>
    </row>
    <row r="10" spans="1:10" ht="15" customHeight="1"/>
    <row r="11" spans="1:10" ht="13.5" customHeight="1">
      <c r="A11" s="96" t="s">
        <v>33</v>
      </c>
      <c r="B11" s="96"/>
      <c r="C11" s="96"/>
      <c r="D11" s="96"/>
      <c r="E11" s="96"/>
      <c r="F11" s="96"/>
      <c r="G11" s="96"/>
      <c r="H11" s="96"/>
      <c r="I11" s="96"/>
      <c r="J11" s="96"/>
    </row>
  </sheetData>
  <mergeCells count="10">
    <mergeCell ref="B6:J6"/>
    <mergeCell ref="A11:J11"/>
    <mergeCell ref="A1:J1"/>
    <mergeCell ref="A3:A4"/>
    <mergeCell ref="B3:B4"/>
    <mergeCell ref="C3:C4"/>
    <mergeCell ref="D3:E3"/>
    <mergeCell ref="F3:G3"/>
    <mergeCell ref="H3:I3"/>
    <mergeCell ref="J3:J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F13"/>
  <sheetViews>
    <sheetView view="pageBreakPreview" topLeftCell="A4" zoomScaleSheetLayoutView="100" workbookViewId="0">
      <selection activeCell="A10" sqref="A10:XFD10"/>
    </sheetView>
  </sheetViews>
  <sheetFormatPr defaultRowHeight="15"/>
  <cols>
    <col min="1" max="1" width="23.7109375" style="17" customWidth="1"/>
    <col min="2" max="2" width="32.42578125" style="17" customWidth="1"/>
    <col min="3" max="3" width="27.7109375" style="17" customWidth="1"/>
    <col min="4" max="4" width="12.5703125" style="17" customWidth="1"/>
    <col min="5" max="5" width="13.140625" style="17" customWidth="1"/>
    <col min="6" max="6" width="13.7109375" style="17" customWidth="1"/>
    <col min="7" max="7" width="9.140625" style="17"/>
    <col min="8" max="8" width="29.5703125" style="17" customWidth="1"/>
    <col min="9" max="16384" width="9.140625" style="17"/>
  </cols>
  <sheetData>
    <row r="1" spans="1:6" ht="21.75" customHeight="1">
      <c r="A1" s="87" t="s">
        <v>34</v>
      </c>
      <c r="B1" s="87"/>
      <c r="C1" s="87"/>
      <c r="D1" s="87"/>
      <c r="E1" s="87"/>
      <c r="F1" s="87"/>
    </row>
    <row r="2" spans="1:6">
      <c r="F2" s="18" t="s">
        <v>35</v>
      </c>
    </row>
    <row r="3" spans="1:6" ht="15" customHeight="1">
      <c r="A3" s="91" t="s">
        <v>36</v>
      </c>
      <c r="B3" s="91" t="s">
        <v>59</v>
      </c>
      <c r="C3" s="91" t="s">
        <v>37</v>
      </c>
      <c r="D3" s="101" t="s">
        <v>38</v>
      </c>
      <c r="E3" s="102"/>
      <c r="F3" s="103"/>
    </row>
    <row r="4" spans="1:6" ht="106.5" customHeight="1">
      <c r="A4" s="91"/>
      <c r="B4" s="91"/>
      <c r="C4" s="91"/>
      <c r="D4" s="19" t="s">
        <v>89</v>
      </c>
      <c r="E4" s="19" t="s">
        <v>39</v>
      </c>
      <c r="F4" s="19" t="s">
        <v>40</v>
      </c>
    </row>
    <row r="5" spans="1:6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</row>
    <row r="6" spans="1:6" ht="18" customHeight="1">
      <c r="A6" s="98" t="s">
        <v>41</v>
      </c>
      <c r="B6" s="99" t="s">
        <v>126</v>
      </c>
      <c r="C6" s="27" t="s">
        <v>68</v>
      </c>
      <c r="D6" s="28">
        <f>D7</f>
        <v>1779</v>
      </c>
      <c r="E6" s="28">
        <f>E7</f>
        <v>1605.6</v>
      </c>
      <c r="F6" s="28">
        <f>F7</f>
        <v>963.2</v>
      </c>
    </row>
    <row r="7" spans="1:6" ht="75">
      <c r="A7" s="98"/>
      <c r="B7" s="100"/>
      <c r="C7" s="22" t="s">
        <v>137</v>
      </c>
      <c r="D7" s="29">
        <f>SUM(D8:D10)</f>
        <v>1779</v>
      </c>
      <c r="E7" s="29">
        <f>SUM(E8:E10)</f>
        <v>1605.6</v>
      </c>
      <c r="F7" s="29">
        <f>SUM(F8:F10)</f>
        <v>963.2</v>
      </c>
    </row>
    <row r="8" spans="1:6" ht="61.5" customHeight="1">
      <c r="A8" s="26" t="s">
        <v>94</v>
      </c>
      <c r="B8" s="26" t="s">
        <v>104</v>
      </c>
      <c r="C8" s="22" t="s">
        <v>137</v>
      </c>
      <c r="D8" s="29">
        <v>100</v>
      </c>
      <c r="E8" s="29">
        <v>0</v>
      </c>
      <c r="F8" s="29">
        <v>0</v>
      </c>
    </row>
    <row r="9" spans="1:6" ht="61.5" customHeight="1">
      <c r="A9" s="26" t="s">
        <v>95</v>
      </c>
      <c r="B9" s="26" t="s">
        <v>106</v>
      </c>
      <c r="C9" s="22" t="s">
        <v>137</v>
      </c>
      <c r="D9" s="29">
        <v>1190</v>
      </c>
      <c r="E9" s="29">
        <v>1190</v>
      </c>
      <c r="F9" s="29">
        <v>560</v>
      </c>
    </row>
    <row r="10" spans="1:6" ht="75">
      <c r="A10" s="69" t="s">
        <v>136</v>
      </c>
      <c r="B10" s="65" t="s">
        <v>128</v>
      </c>
      <c r="C10" s="22" t="s">
        <v>137</v>
      </c>
      <c r="D10" s="72">
        <v>489</v>
      </c>
      <c r="E10" s="73">
        <v>415.6</v>
      </c>
      <c r="F10" s="73">
        <v>403.2</v>
      </c>
    </row>
    <row r="12" spans="1:6">
      <c r="A12" s="87" t="s">
        <v>42</v>
      </c>
      <c r="B12" s="87"/>
      <c r="C12" s="87"/>
      <c r="D12" s="87"/>
      <c r="E12" s="87"/>
      <c r="F12" s="87"/>
    </row>
    <row r="13" spans="1:6" ht="30.75" customHeight="1">
      <c r="A13" s="87" t="s">
        <v>43</v>
      </c>
      <c r="B13" s="87"/>
      <c r="C13" s="87"/>
      <c r="D13" s="87"/>
      <c r="E13" s="87"/>
      <c r="F13" s="87"/>
    </row>
  </sheetData>
  <mergeCells count="9">
    <mergeCell ref="A12:F12"/>
    <mergeCell ref="A13:F13"/>
    <mergeCell ref="A6:A7"/>
    <mergeCell ref="B6:B7"/>
    <mergeCell ref="A1:F1"/>
    <mergeCell ref="A3:A4"/>
    <mergeCell ref="B3:B4"/>
    <mergeCell ref="C3:C4"/>
    <mergeCell ref="D3:F3"/>
  </mergeCells>
  <pageMargins left="0.55000000000000004" right="0.27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T28"/>
  <sheetViews>
    <sheetView view="pageBreakPreview" zoomScaleSheetLayoutView="100" workbookViewId="0">
      <selection activeCell="B20" sqref="B20:B25"/>
    </sheetView>
  </sheetViews>
  <sheetFormatPr defaultRowHeight="15"/>
  <cols>
    <col min="1" max="1" width="25" style="17" customWidth="1"/>
    <col min="2" max="2" width="31.28515625" style="17" customWidth="1"/>
    <col min="3" max="3" width="29.85546875" style="17" customWidth="1"/>
    <col min="4" max="4" width="16.42578125" style="17" customWidth="1"/>
    <col min="5" max="5" width="14.85546875" style="17" customWidth="1"/>
    <col min="6" max="6" width="13.28515625" style="17" customWidth="1"/>
    <col min="7" max="7" width="9.140625" style="17"/>
    <col min="8" max="8" width="6.28515625" style="17" customWidth="1"/>
    <col min="9" max="9" width="7.7109375" style="17" customWidth="1"/>
    <col min="10" max="10" width="11.42578125" style="17" bestFit="1" customWidth="1"/>
    <col min="11" max="11" width="11.85546875" style="17" customWidth="1"/>
    <col min="12" max="12" width="10.42578125" style="17" bestFit="1" customWidth="1"/>
    <col min="13" max="14" width="9.140625" style="17"/>
    <col min="15" max="15" width="9.7109375" style="17" bestFit="1" customWidth="1"/>
    <col min="16" max="16384" width="9.140625" style="17"/>
  </cols>
  <sheetData>
    <row r="1" spans="1:20" ht="31.5" customHeight="1">
      <c r="A1" s="87" t="s">
        <v>44</v>
      </c>
      <c r="B1" s="87"/>
      <c r="C1" s="87"/>
      <c r="D1" s="87"/>
      <c r="E1" s="87"/>
      <c r="F1" s="30"/>
    </row>
    <row r="2" spans="1:20">
      <c r="E2" s="18" t="s">
        <v>45</v>
      </c>
      <c r="F2" s="18"/>
    </row>
    <row r="3" spans="1:20" ht="15" customHeight="1">
      <c r="A3" s="33"/>
      <c r="B3" s="33"/>
      <c r="D3" s="35"/>
      <c r="E3" s="35"/>
      <c r="G3" s="33"/>
      <c r="H3" s="33"/>
      <c r="I3" s="33"/>
      <c r="J3" s="33"/>
      <c r="K3" s="33"/>
      <c r="L3" s="33"/>
      <c r="M3" s="33"/>
      <c r="N3" s="33"/>
      <c r="O3" s="33"/>
    </row>
    <row r="4" spans="1:20">
      <c r="A4" s="87" t="s">
        <v>44</v>
      </c>
      <c r="B4" s="87"/>
      <c r="C4" s="87"/>
      <c r="D4" s="87"/>
      <c r="E4" s="87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1:20">
      <c r="A5" s="104"/>
      <c r="B5" s="104"/>
      <c r="C5" s="104"/>
      <c r="D5" s="104"/>
      <c r="E5" s="104"/>
      <c r="I5" s="36"/>
      <c r="J5" s="37"/>
      <c r="K5" s="109"/>
      <c r="L5" s="109"/>
      <c r="M5" s="36"/>
      <c r="N5" s="36"/>
      <c r="O5" s="36"/>
      <c r="P5" s="36"/>
      <c r="Q5" s="37"/>
      <c r="R5" s="36"/>
      <c r="S5" s="36"/>
      <c r="T5" s="37"/>
    </row>
    <row r="6" spans="1:20" ht="75">
      <c r="A6" s="59" t="s">
        <v>46</v>
      </c>
      <c r="B6" s="59" t="s">
        <v>47</v>
      </c>
      <c r="C6" s="59" t="s">
        <v>48</v>
      </c>
      <c r="D6" s="59" t="s">
        <v>49</v>
      </c>
      <c r="E6" s="59" t="s">
        <v>50</v>
      </c>
      <c r="I6" s="38"/>
      <c r="J6" s="6"/>
      <c r="K6" s="6"/>
      <c r="L6" s="6"/>
      <c r="M6" s="6"/>
      <c r="N6" s="6"/>
      <c r="O6" s="6"/>
      <c r="P6" s="36"/>
      <c r="Q6" s="36"/>
      <c r="R6" s="36"/>
      <c r="S6" s="36"/>
      <c r="T6" s="36"/>
    </row>
    <row r="7" spans="1:20">
      <c r="A7" s="59">
        <v>1</v>
      </c>
      <c r="B7" s="59">
        <v>2</v>
      </c>
      <c r="C7" s="59">
        <v>3</v>
      </c>
      <c r="D7" s="59">
        <v>4</v>
      </c>
      <c r="E7" s="59">
        <v>5</v>
      </c>
      <c r="I7" s="38"/>
      <c r="J7" s="6"/>
      <c r="K7" s="6"/>
      <c r="L7" s="6"/>
      <c r="M7" s="6"/>
      <c r="N7" s="6"/>
      <c r="O7" s="6"/>
      <c r="P7" s="36"/>
      <c r="Q7" s="36"/>
      <c r="R7" s="36"/>
      <c r="S7" s="36"/>
      <c r="T7" s="36"/>
    </row>
    <row r="8" spans="1:20">
      <c r="A8" s="105" t="s">
        <v>51</v>
      </c>
      <c r="B8" s="105" t="s">
        <v>129</v>
      </c>
      <c r="C8" s="60" t="s">
        <v>52</v>
      </c>
      <c r="D8" s="32">
        <f>SUM(D9:D13)</f>
        <v>1605.6000000000001</v>
      </c>
      <c r="E8" s="32">
        <f>SUM(E9:E13)</f>
        <v>963.2</v>
      </c>
      <c r="I8" s="38"/>
      <c r="J8" s="6"/>
      <c r="K8" s="6"/>
      <c r="L8" s="6"/>
      <c r="M8" s="6"/>
      <c r="N8" s="6"/>
      <c r="O8" s="6"/>
      <c r="P8" s="36"/>
      <c r="Q8" s="36"/>
      <c r="R8" s="36"/>
      <c r="S8" s="36"/>
      <c r="T8" s="36"/>
    </row>
    <row r="9" spans="1:20">
      <c r="A9" s="105"/>
      <c r="B9" s="105"/>
      <c r="C9" s="61" t="s">
        <v>53</v>
      </c>
      <c r="D9" s="34">
        <f>D15+D21</f>
        <v>1236.5</v>
      </c>
      <c r="E9" s="34">
        <f>E15+E21</f>
        <v>605.20000000000005</v>
      </c>
      <c r="I9" s="38"/>
      <c r="J9" s="6"/>
      <c r="K9" s="6"/>
      <c r="L9" s="6"/>
      <c r="M9" s="6"/>
      <c r="N9" s="6"/>
      <c r="O9" s="6"/>
      <c r="P9" s="36"/>
      <c r="Q9" s="36"/>
      <c r="R9" s="36"/>
      <c r="S9" s="36"/>
      <c r="T9" s="36"/>
    </row>
    <row r="10" spans="1:20">
      <c r="A10" s="105"/>
      <c r="B10" s="105"/>
      <c r="C10" s="61" t="s">
        <v>54</v>
      </c>
      <c r="D10" s="34">
        <f>D16+D22</f>
        <v>284.2</v>
      </c>
      <c r="E10" s="34">
        <f>E16+E22</f>
        <v>275.7</v>
      </c>
      <c r="I10" s="38"/>
      <c r="J10" s="6"/>
      <c r="K10" s="6"/>
      <c r="L10" s="6"/>
      <c r="M10" s="6"/>
      <c r="N10" s="6"/>
      <c r="O10" s="6"/>
      <c r="P10" s="36"/>
      <c r="Q10" s="36"/>
      <c r="R10" s="36"/>
      <c r="S10" s="36"/>
      <c r="T10" s="36"/>
    </row>
    <row r="11" spans="1:20">
      <c r="A11" s="105"/>
      <c r="B11" s="105"/>
      <c r="C11" s="61" t="s">
        <v>107</v>
      </c>
      <c r="D11" s="34">
        <v>0</v>
      </c>
      <c r="E11" s="34">
        <v>0</v>
      </c>
      <c r="I11" s="38"/>
      <c r="J11" s="6"/>
      <c r="K11" s="6"/>
      <c r="L11" s="6"/>
      <c r="M11" s="6"/>
      <c r="N11" s="6"/>
      <c r="O11" s="7"/>
      <c r="P11" s="36"/>
      <c r="Q11" s="36"/>
      <c r="R11" s="36"/>
      <c r="S11" s="36"/>
      <c r="T11" s="36"/>
    </row>
    <row r="12" spans="1:20">
      <c r="A12" s="105"/>
      <c r="B12" s="105"/>
      <c r="C12" s="61" t="s">
        <v>55</v>
      </c>
      <c r="D12" s="34">
        <f>D18+D24</f>
        <v>84.9</v>
      </c>
      <c r="E12" s="34">
        <f>E18+E24</f>
        <v>82.3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>
      <c r="A13" s="105"/>
      <c r="B13" s="105"/>
      <c r="C13" s="61" t="s">
        <v>56</v>
      </c>
      <c r="D13" s="34">
        <v>0</v>
      </c>
      <c r="E13" s="34">
        <v>0</v>
      </c>
      <c r="I13" s="36"/>
      <c r="J13" s="109"/>
      <c r="K13" s="109"/>
      <c r="L13" s="109"/>
      <c r="M13" s="109"/>
      <c r="N13" s="109"/>
      <c r="O13" s="109"/>
      <c r="P13" s="36"/>
      <c r="Q13" s="36"/>
      <c r="R13" s="36"/>
      <c r="S13" s="36"/>
      <c r="T13" s="36"/>
    </row>
    <row r="14" spans="1:20">
      <c r="A14" s="105"/>
      <c r="B14" s="106" t="s">
        <v>123</v>
      </c>
      <c r="C14" s="60" t="s">
        <v>52</v>
      </c>
      <c r="D14" s="32">
        <f>SUM(D15:D19)</f>
        <v>1190</v>
      </c>
      <c r="E14" s="32">
        <f>SUM(E15:E19)</f>
        <v>560</v>
      </c>
      <c r="I14" s="36"/>
      <c r="J14" s="63"/>
      <c r="K14" s="63"/>
      <c r="L14" s="63"/>
      <c r="M14" s="63"/>
      <c r="N14" s="63"/>
      <c r="O14" s="63"/>
      <c r="P14" s="36"/>
      <c r="Q14" s="36"/>
      <c r="R14" s="36"/>
      <c r="S14" s="36"/>
      <c r="T14" s="36"/>
    </row>
    <row r="15" spans="1:20">
      <c r="A15" s="105"/>
      <c r="B15" s="107"/>
      <c r="C15" s="61" t="s">
        <v>53</v>
      </c>
      <c r="D15" s="34">
        <v>1190</v>
      </c>
      <c r="E15" s="34">
        <v>560</v>
      </c>
      <c r="I15" s="36"/>
      <c r="J15" s="63"/>
      <c r="K15" s="63"/>
      <c r="L15" s="63"/>
      <c r="M15" s="63"/>
      <c r="N15" s="63"/>
      <c r="O15" s="63"/>
      <c r="P15" s="36"/>
      <c r="Q15" s="36"/>
      <c r="R15" s="36"/>
      <c r="S15" s="36"/>
      <c r="T15" s="36"/>
    </row>
    <row r="16" spans="1:20">
      <c r="A16" s="105"/>
      <c r="B16" s="107"/>
      <c r="C16" s="61" t="s">
        <v>54</v>
      </c>
      <c r="D16" s="34">
        <v>0</v>
      </c>
      <c r="E16" s="34">
        <v>0</v>
      </c>
      <c r="I16" s="36"/>
      <c r="J16" s="63"/>
      <c r="K16" s="63"/>
      <c r="L16" s="63"/>
      <c r="M16" s="63"/>
      <c r="N16" s="63"/>
      <c r="O16" s="63"/>
      <c r="P16" s="36"/>
      <c r="Q16" s="36"/>
      <c r="R16" s="36"/>
      <c r="S16" s="36"/>
      <c r="T16" s="36"/>
    </row>
    <row r="17" spans="1:20">
      <c r="A17" s="105"/>
      <c r="B17" s="107"/>
      <c r="C17" s="61" t="s">
        <v>107</v>
      </c>
      <c r="D17" s="34">
        <v>0</v>
      </c>
      <c r="E17" s="34">
        <v>0</v>
      </c>
      <c r="I17" s="36"/>
      <c r="J17" s="63"/>
      <c r="K17" s="63"/>
      <c r="L17" s="63"/>
      <c r="M17" s="63"/>
      <c r="N17" s="63"/>
      <c r="O17" s="63"/>
      <c r="P17" s="36"/>
      <c r="Q17" s="36"/>
      <c r="R17" s="36"/>
      <c r="S17" s="36"/>
      <c r="T17" s="36"/>
    </row>
    <row r="18" spans="1:20">
      <c r="A18" s="105"/>
      <c r="B18" s="107"/>
      <c r="C18" s="61" t="s">
        <v>55</v>
      </c>
      <c r="D18" s="34">
        <v>0</v>
      </c>
      <c r="E18" s="34">
        <v>0</v>
      </c>
      <c r="I18" s="36"/>
      <c r="J18" s="63"/>
      <c r="K18" s="63"/>
      <c r="L18" s="63"/>
      <c r="M18" s="63"/>
      <c r="N18" s="63"/>
      <c r="O18" s="63"/>
      <c r="P18" s="36"/>
      <c r="Q18" s="36"/>
      <c r="R18" s="36"/>
      <c r="S18" s="36"/>
      <c r="T18" s="36"/>
    </row>
    <row r="19" spans="1:20">
      <c r="A19" s="105"/>
      <c r="B19" s="108"/>
      <c r="C19" s="61" t="s">
        <v>56</v>
      </c>
      <c r="D19" s="34">
        <v>0</v>
      </c>
      <c r="E19" s="34">
        <v>0</v>
      </c>
      <c r="I19" s="36"/>
      <c r="J19" s="63"/>
      <c r="K19" s="63"/>
      <c r="L19" s="63"/>
      <c r="M19" s="63"/>
      <c r="N19" s="63"/>
      <c r="O19" s="63"/>
      <c r="P19" s="36"/>
      <c r="Q19" s="36"/>
      <c r="R19" s="36"/>
      <c r="S19" s="36"/>
      <c r="T19" s="36"/>
    </row>
    <row r="20" spans="1:20">
      <c r="A20" s="105"/>
      <c r="B20" s="106" t="s">
        <v>130</v>
      </c>
      <c r="C20" s="62" t="s">
        <v>52</v>
      </c>
      <c r="D20" s="32">
        <f>SUM(D21:D25)</f>
        <v>415.6</v>
      </c>
      <c r="E20" s="32">
        <f>SUM(E21:E25)</f>
        <v>403.2</v>
      </c>
      <c r="I20" s="36"/>
      <c r="J20" s="63"/>
      <c r="K20" s="63"/>
      <c r="L20" s="63"/>
      <c r="M20" s="63"/>
      <c r="N20" s="63"/>
      <c r="O20" s="63"/>
      <c r="P20" s="36"/>
      <c r="Q20" s="36"/>
      <c r="R20" s="36"/>
      <c r="S20" s="36"/>
      <c r="T20" s="36"/>
    </row>
    <row r="21" spans="1:20">
      <c r="A21" s="105"/>
      <c r="B21" s="107"/>
      <c r="C21" s="64" t="s">
        <v>53</v>
      </c>
      <c r="D21" s="34">
        <f>46.4+0.1</f>
        <v>46.5</v>
      </c>
      <c r="E21" s="34">
        <v>45.2</v>
      </c>
      <c r="I21" s="36"/>
      <c r="J21" s="63"/>
      <c r="K21" s="63"/>
      <c r="L21" s="63"/>
      <c r="M21" s="63"/>
      <c r="N21" s="63"/>
      <c r="O21" s="63"/>
      <c r="P21" s="36"/>
      <c r="Q21" s="36"/>
      <c r="R21" s="36"/>
      <c r="S21" s="36"/>
      <c r="T21" s="36"/>
    </row>
    <row r="22" spans="1:20">
      <c r="A22" s="105"/>
      <c r="B22" s="107"/>
      <c r="C22" s="64" t="s">
        <v>54</v>
      </c>
      <c r="D22" s="34">
        <v>284.2</v>
      </c>
      <c r="E22" s="34">
        <v>275.7</v>
      </c>
      <c r="I22" s="36"/>
      <c r="J22" s="63"/>
      <c r="K22" s="63"/>
      <c r="L22" s="63"/>
      <c r="M22" s="63"/>
      <c r="N22" s="63"/>
      <c r="O22" s="63"/>
      <c r="P22" s="36"/>
      <c r="Q22" s="36"/>
      <c r="R22" s="36"/>
      <c r="S22" s="36"/>
      <c r="T22" s="36"/>
    </row>
    <row r="23" spans="1:20">
      <c r="A23" s="105"/>
      <c r="B23" s="107"/>
      <c r="C23" s="64" t="s">
        <v>107</v>
      </c>
      <c r="D23" s="34">
        <v>0</v>
      </c>
      <c r="E23" s="34">
        <v>0</v>
      </c>
      <c r="I23" s="36"/>
      <c r="J23" s="63"/>
      <c r="K23" s="63"/>
      <c r="L23" s="63"/>
      <c r="M23" s="63"/>
      <c r="N23" s="63"/>
      <c r="O23" s="63"/>
      <c r="P23" s="36"/>
      <c r="Q23" s="36"/>
      <c r="R23" s="36"/>
      <c r="S23" s="36"/>
      <c r="T23" s="36"/>
    </row>
    <row r="24" spans="1:20">
      <c r="A24" s="105"/>
      <c r="B24" s="107"/>
      <c r="C24" s="64" t="s">
        <v>55</v>
      </c>
      <c r="D24" s="34">
        <v>84.9</v>
      </c>
      <c r="E24" s="34">
        <v>82.3</v>
      </c>
      <c r="I24" s="36"/>
      <c r="J24" s="63"/>
      <c r="K24" s="63"/>
      <c r="L24" s="63"/>
      <c r="M24" s="63"/>
      <c r="N24" s="63"/>
      <c r="O24" s="63"/>
      <c r="P24" s="36"/>
      <c r="Q24" s="36"/>
      <c r="R24" s="36"/>
      <c r="S24" s="36"/>
      <c r="T24" s="36"/>
    </row>
    <row r="25" spans="1:20">
      <c r="A25" s="105"/>
      <c r="B25" s="108"/>
      <c r="C25" s="64" t="s">
        <v>56</v>
      </c>
      <c r="D25" s="34">
        <v>0</v>
      </c>
      <c r="E25" s="34">
        <v>0</v>
      </c>
      <c r="I25" s="36"/>
      <c r="J25" s="63"/>
      <c r="K25" s="63"/>
      <c r="L25" s="63"/>
      <c r="M25" s="63"/>
      <c r="N25" s="63"/>
      <c r="O25" s="63"/>
      <c r="P25" s="36"/>
      <c r="Q25" s="36"/>
      <c r="R25" s="36"/>
      <c r="S25" s="36"/>
      <c r="T25" s="36"/>
    </row>
    <row r="26" spans="1:20"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spans="1:20">
      <c r="A27" s="67" t="s">
        <v>57</v>
      </c>
    </row>
    <row r="28" spans="1:20">
      <c r="A28" s="67" t="s">
        <v>58</v>
      </c>
    </row>
  </sheetData>
  <mergeCells count="10">
    <mergeCell ref="J13:O13"/>
    <mergeCell ref="I4:P4"/>
    <mergeCell ref="Q4:T4"/>
    <mergeCell ref="K5:L5"/>
    <mergeCell ref="B20:B25"/>
    <mergeCell ref="A1:E1"/>
    <mergeCell ref="A4:E5"/>
    <mergeCell ref="B8:B13"/>
    <mergeCell ref="B14:B19"/>
    <mergeCell ref="A8:A25"/>
  </mergeCells>
  <pageMargins left="0.7" right="0.7" top="0.75" bottom="0.75" header="0.3" footer="0.3"/>
  <pageSetup paperSize="9" scale="97" orientation="landscape" r:id="rId1"/>
  <colBreaks count="1" manualBreakCount="1">
    <brk id="5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11"/>
  <sheetViews>
    <sheetView view="pageBreakPreview" zoomScaleSheetLayoutView="100" workbookViewId="0">
      <selection activeCell="E24" sqref="E24"/>
    </sheetView>
  </sheetViews>
  <sheetFormatPr defaultRowHeight="15"/>
  <cols>
    <col min="1" max="1" width="5.42578125" style="2" customWidth="1"/>
    <col min="2" max="2" width="45" style="2" customWidth="1"/>
    <col min="3" max="3" width="14.28515625" style="2" customWidth="1"/>
    <col min="4" max="4" width="9.42578125" style="2" bestFit="1" customWidth="1"/>
    <col min="5" max="5" width="12.42578125" style="2" customWidth="1"/>
    <col min="6" max="6" width="36.85546875" style="2" customWidth="1"/>
    <col min="7" max="16384" width="9.140625" style="2"/>
  </cols>
  <sheetData>
    <row r="1" spans="1:6" ht="31.5" customHeight="1">
      <c r="A1" s="115" t="s">
        <v>115</v>
      </c>
      <c r="B1" s="115"/>
      <c r="C1" s="115"/>
      <c r="D1" s="115"/>
      <c r="E1" s="115"/>
      <c r="F1" s="115"/>
    </row>
    <row r="2" spans="1:6">
      <c r="F2" s="1" t="s">
        <v>60</v>
      </c>
    </row>
    <row r="3" spans="1:6" ht="44.25" customHeight="1">
      <c r="A3" s="111" t="s">
        <v>17</v>
      </c>
      <c r="B3" s="114" t="s">
        <v>18</v>
      </c>
      <c r="C3" s="111" t="s">
        <v>19</v>
      </c>
      <c r="D3" s="116" t="s">
        <v>99</v>
      </c>
      <c r="E3" s="117"/>
      <c r="F3" s="116" t="s">
        <v>82</v>
      </c>
    </row>
    <row r="4" spans="1:6" ht="27" customHeight="1">
      <c r="A4" s="112"/>
      <c r="B4" s="112"/>
      <c r="C4" s="112"/>
      <c r="D4" s="118" t="s">
        <v>100</v>
      </c>
      <c r="E4" s="119"/>
      <c r="F4" s="117"/>
    </row>
    <row r="5" spans="1:6" ht="18" customHeight="1">
      <c r="A5" s="113"/>
      <c r="B5" s="113"/>
      <c r="C5" s="113"/>
      <c r="D5" s="10" t="s">
        <v>0</v>
      </c>
      <c r="E5" s="9" t="s">
        <v>101</v>
      </c>
      <c r="F5" s="117"/>
    </row>
    <row r="6" spans="1:6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</row>
    <row r="7" spans="1:6" ht="20.25" customHeight="1">
      <c r="A7" s="3"/>
      <c r="B7" s="120" t="s">
        <v>126</v>
      </c>
      <c r="C7" s="121"/>
      <c r="D7" s="121"/>
      <c r="E7" s="121"/>
      <c r="F7" s="122"/>
    </row>
    <row r="8" spans="1:6" ht="50.25" customHeight="1">
      <c r="A8" s="68">
        <v>1</v>
      </c>
      <c r="B8" s="138" t="s">
        <v>139</v>
      </c>
      <c r="C8" s="75" t="s">
        <v>96</v>
      </c>
      <c r="D8" s="139">
        <v>200</v>
      </c>
      <c r="E8" s="76" t="s">
        <v>148</v>
      </c>
      <c r="F8" s="140" t="s">
        <v>147</v>
      </c>
    </row>
    <row r="9" spans="1:6" ht="30">
      <c r="A9" s="22">
        <v>2</v>
      </c>
      <c r="B9" s="141" t="s">
        <v>140</v>
      </c>
      <c r="C9" s="142" t="s">
        <v>112</v>
      </c>
      <c r="D9" s="142">
        <v>2</v>
      </c>
      <c r="E9" s="143" t="s">
        <v>148</v>
      </c>
      <c r="F9" s="144"/>
    </row>
    <row r="10" spans="1:6">
      <c r="A10" s="4"/>
      <c r="B10" s="4"/>
      <c r="C10" s="4"/>
      <c r="D10" s="5"/>
      <c r="E10" s="5"/>
      <c r="F10" s="5"/>
    </row>
    <row r="11" spans="1:6">
      <c r="A11" s="110"/>
      <c r="B11" s="110"/>
      <c r="C11" s="110"/>
      <c r="D11" s="110"/>
      <c r="E11" s="110"/>
      <c r="F11" s="110"/>
    </row>
  </sheetData>
  <mergeCells count="10">
    <mergeCell ref="A11:F11"/>
    <mergeCell ref="A3:A5"/>
    <mergeCell ref="B3:B5"/>
    <mergeCell ref="C3:C5"/>
    <mergeCell ref="A1:F1"/>
    <mergeCell ref="D3:E3"/>
    <mergeCell ref="F3:F5"/>
    <mergeCell ref="D4:E4"/>
    <mergeCell ref="B7:F7"/>
    <mergeCell ref="F8:F9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9"/>
  <sheetViews>
    <sheetView view="pageBreakPreview" zoomScaleSheetLayoutView="100" workbookViewId="0">
      <selection activeCell="D11" sqref="D11"/>
    </sheetView>
  </sheetViews>
  <sheetFormatPr defaultRowHeight="15"/>
  <cols>
    <col min="1" max="1" width="5.5703125" style="17" customWidth="1"/>
    <col min="2" max="2" width="58.7109375" style="17" customWidth="1"/>
    <col min="3" max="3" width="26.7109375" style="17" customWidth="1"/>
    <col min="4" max="4" width="43.85546875" style="17" customWidth="1"/>
    <col min="5" max="16384" width="9.140625" style="17"/>
  </cols>
  <sheetData>
    <row r="1" spans="1:4" ht="18.75" customHeight="1">
      <c r="A1" s="123" t="s">
        <v>83</v>
      </c>
      <c r="B1" s="123"/>
      <c r="C1" s="123"/>
      <c r="D1" s="123"/>
    </row>
    <row r="2" spans="1:4" ht="36" customHeight="1">
      <c r="A2" s="20" t="s">
        <v>17</v>
      </c>
      <c r="B2" s="20" t="s">
        <v>85</v>
      </c>
      <c r="C2" s="20" t="s">
        <v>86</v>
      </c>
      <c r="D2" s="20" t="s">
        <v>84</v>
      </c>
    </row>
    <row r="3" spans="1:4">
      <c r="A3" s="20">
        <v>1</v>
      </c>
      <c r="B3" s="20">
        <v>2</v>
      </c>
      <c r="C3" s="20">
        <v>3</v>
      </c>
      <c r="D3" s="20">
        <v>4</v>
      </c>
    </row>
    <row r="4" spans="1:4" ht="60">
      <c r="A4" s="68">
        <v>1</v>
      </c>
      <c r="B4" s="69" t="s">
        <v>133</v>
      </c>
      <c r="C4" s="21" t="s">
        <v>110</v>
      </c>
      <c r="D4" s="22" t="s">
        <v>135</v>
      </c>
    </row>
    <row r="5" spans="1:4" ht="60">
      <c r="A5" s="68">
        <v>2</v>
      </c>
      <c r="B5" s="69" t="s">
        <v>133</v>
      </c>
      <c r="C5" s="21" t="s">
        <v>110</v>
      </c>
      <c r="D5" s="22" t="s">
        <v>132</v>
      </c>
    </row>
    <row r="6" spans="1:4" ht="60">
      <c r="A6" s="68">
        <v>3</v>
      </c>
      <c r="B6" s="69" t="s">
        <v>133</v>
      </c>
      <c r="C6" s="21" t="s">
        <v>110</v>
      </c>
      <c r="D6" s="22" t="s">
        <v>131</v>
      </c>
    </row>
    <row r="7" spans="1:4" ht="78" customHeight="1">
      <c r="A7" s="68">
        <v>4</v>
      </c>
      <c r="B7" s="64" t="s">
        <v>133</v>
      </c>
      <c r="C7" s="21" t="s">
        <v>110</v>
      </c>
      <c r="D7" s="22" t="s">
        <v>134</v>
      </c>
    </row>
    <row r="9" spans="1:4" ht="124.5" customHeight="1">
      <c r="B9" s="66"/>
    </row>
  </sheetData>
  <mergeCells count="1">
    <mergeCell ref="A1:D1"/>
  </mergeCells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8"/>
  <sheetViews>
    <sheetView view="pageBreakPreview" topLeftCell="A4" zoomScale="110" zoomScaleSheetLayoutView="110" workbookViewId="0">
      <selection activeCell="F11" sqref="F11"/>
    </sheetView>
  </sheetViews>
  <sheetFormatPr defaultRowHeight="15"/>
  <cols>
    <col min="1" max="1" width="29" style="17" customWidth="1"/>
    <col min="2" max="2" width="10" style="17" customWidth="1"/>
    <col min="3" max="3" width="12.42578125" style="17" customWidth="1"/>
    <col min="4" max="16384" width="9.140625" style="17"/>
  </cols>
  <sheetData>
    <row r="1" spans="1:15" ht="20.100000000000001" customHeight="1">
      <c r="A1" s="129" t="s">
        <v>6</v>
      </c>
      <c r="B1" s="129"/>
      <c r="C1" s="130" t="s">
        <v>141</v>
      </c>
      <c r="D1" s="131"/>
      <c r="E1" s="131"/>
      <c r="F1" s="131"/>
      <c r="G1" s="131"/>
      <c r="H1" s="132"/>
    </row>
    <row r="2" spans="1:15" ht="19.5" customHeight="1">
      <c r="A2" s="129"/>
      <c r="B2" s="129"/>
      <c r="C2" s="133"/>
      <c r="D2" s="134"/>
      <c r="E2" s="134"/>
      <c r="F2" s="134"/>
      <c r="G2" s="134"/>
      <c r="H2" s="135"/>
    </row>
    <row r="3" spans="1:15" ht="20.100000000000001" customHeight="1">
      <c r="A3" s="129" t="s">
        <v>7</v>
      </c>
      <c r="B3" s="129"/>
      <c r="C3" s="97">
        <v>2024</v>
      </c>
      <c r="D3" s="97"/>
      <c r="E3" s="97"/>
      <c r="F3" s="97"/>
      <c r="G3" s="97"/>
      <c r="H3" s="97"/>
    </row>
    <row r="4" spans="1:15" ht="20.100000000000001" customHeight="1">
      <c r="A4" s="39"/>
      <c r="B4" s="39"/>
      <c r="C4" s="40"/>
      <c r="D4" s="40"/>
      <c r="E4" s="40"/>
      <c r="F4" s="40"/>
      <c r="G4" s="40"/>
      <c r="H4" s="40"/>
    </row>
    <row r="5" spans="1:15">
      <c r="A5" s="41" t="s">
        <v>4</v>
      </c>
      <c r="B5" s="42"/>
      <c r="C5" s="42"/>
      <c r="D5" s="42"/>
      <c r="E5" s="42"/>
      <c r="F5" s="42"/>
      <c r="G5" s="42"/>
      <c r="H5" s="42"/>
    </row>
    <row r="6" spans="1:15">
      <c r="A6" s="43"/>
    </row>
    <row r="7" spans="1:15">
      <c r="A7" s="17" t="s">
        <v>66</v>
      </c>
      <c r="B7" s="44">
        <v>2</v>
      </c>
    </row>
    <row r="9" spans="1:15" ht="30">
      <c r="A9" s="20" t="s">
        <v>64</v>
      </c>
      <c r="B9" s="20" t="s">
        <v>65</v>
      </c>
      <c r="C9" s="20" t="s">
        <v>11</v>
      </c>
      <c r="D9" s="20" t="s">
        <v>0</v>
      </c>
      <c r="E9" s="20" t="s">
        <v>1</v>
      </c>
      <c r="F9" s="20" t="s">
        <v>2</v>
      </c>
    </row>
    <row r="10" spans="1:15" ht="77.25" hidden="1" customHeight="1">
      <c r="A10" s="45" t="s">
        <v>87</v>
      </c>
      <c r="B10" s="46" t="s">
        <v>88</v>
      </c>
      <c r="C10" s="47">
        <v>1</v>
      </c>
      <c r="D10" s="19">
        <v>126</v>
      </c>
      <c r="E10" s="19">
        <v>92.5</v>
      </c>
      <c r="F10" s="48">
        <f t="shared" ref="F10:F12" si="0">IF(C10=1,(E10/D10),(D10/E10))</f>
        <v>0.73412698412698407</v>
      </c>
      <c r="K10" s="49"/>
      <c r="L10" s="50"/>
      <c r="M10" s="51"/>
      <c r="N10" s="51"/>
      <c r="O10" s="52"/>
    </row>
    <row r="11" spans="1:15" ht="56.25" customHeight="1">
      <c r="A11" s="11" t="s">
        <v>98</v>
      </c>
      <c r="B11" s="46" t="s">
        <v>88</v>
      </c>
      <c r="C11" s="47">
        <v>1</v>
      </c>
      <c r="D11" s="53">
        <v>100</v>
      </c>
      <c r="E11" s="53">
        <v>0</v>
      </c>
      <c r="F11" s="48">
        <f t="shared" si="0"/>
        <v>0</v>
      </c>
      <c r="K11" s="49"/>
      <c r="L11" s="50"/>
      <c r="M11" s="51"/>
      <c r="N11" s="51"/>
      <c r="O11" s="52"/>
    </row>
    <row r="12" spans="1:15" ht="62.25" customHeight="1">
      <c r="A12" s="12" t="s">
        <v>111</v>
      </c>
      <c r="B12" s="46" t="s">
        <v>112</v>
      </c>
      <c r="C12" s="47">
        <v>1</v>
      </c>
      <c r="D12" s="57">
        <v>1</v>
      </c>
      <c r="E12" s="57">
        <v>2</v>
      </c>
      <c r="F12" s="48">
        <f t="shared" si="0"/>
        <v>2</v>
      </c>
      <c r="K12" s="49"/>
      <c r="L12" s="50"/>
      <c r="M12" s="51"/>
      <c r="N12" s="51"/>
      <c r="O12" s="52"/>
    </row>
    <row r="13" spans="1:15">
      <c r="K13" s="49"/>
      <c r="L13" s="50"/>
      <c r="M13" s="51"/>
      <c r="N13" s="51"/>
      <c r="O13" s="52"/>
    </row>
    <row r="14" spans="1:15">
      <c r="A14" s="25" t="s">
        <v>12</v>
      </c>
      <c r="B14" s="31">
        <v>1</v>
      </c>
    </row>
    <row r="15" spans="1:15">
      <c r="A15" s="25" t="s">
        <v>67</v>
      </c>
      <c r="B15" s="31">
        <v>2</v>
      </c>
    </row>
    <row r="17" spans="1:8">
      <c r="A17" s="54" t="s">
        <v>3</v>
      </c>
      <c r="B17" s="55">
        <f>1/B7*SUM(F11:F12)</f>
        <v>1</v>
      </c>
      <c r="D17" s="43" t="s">
        <v>14</v>
      </c>
      <c r="E17" s="55">
        <f>B17</f>
        <v>1</v>
      </c>
    </row>
    <row r="19" spans="1:8">
      <c r="A19" s="41" t="s">
        <v>13</v>
      </c>
      <c r="B19" s="41"/>
      <c r="C19" s="41"/>
      <c r="D19" s="41"/>
      <c r="E19" s="41"/>
      <c r="F19" s="41"/>
      <c r="G19" s="41"/>
      <c r="H19" s="41"/>
    </row>
    <row r="21" spans="1:8" ht="18">
      <c r="B21" s="46" t="s">
        <v>108</v>
      </c>
      <c r="C21" s="46" t="s">
        <v>109</v>
      </c>
      <c r="D21" s="46" t="s">
        <v>5</v>
      </c>
    </row>
    <row r="22" spans="1:8">
      <c r="B22" s="29">
        <v>1605.6</v>
      </c>
      <c r="C22" s="29">
        <v>963.2</v>
      </c>
      <c r="D22" s="56">
        <f>B22/C22</f>
        <v>1.6669435215946842</v>
      </c>
    </row>
    <row r="23" spans="1:8" ht="15.75" thickBot="1"/>
    <row r="24" spans="1:8" ht="35.1" customHeight="1" thickBot="1">
      <c r="B24" s="124" t="s">
        <v>74</v>
      </c>
      <c r="C24" s="125"/>
      <c r="D24" s="125"/>
      <c r="E24" s="126"/>
      <c r="F24" s="127">
        <f>(B17+E17)/D22</f>
        <v>1.1998006975585453</v>
      </c>
      <c r="G24" s="128"/>
    </row>
    <row r="26" spans="1:8">
      <c r="B26" s="136" t="s">
        <v>75</v>
      </c>
      <c r="C26" s="136"/>
      <c r="D26" s="136"/>
      <c r="E26" s="136"/>
      <c r="F26" s="137" t="s">
        <v>78</v>
      </c>
      <c r="G26" s="137"/>
    </row>
    <row r="27" spans="1:8">
      <c r="B27" s="136" t="s">
        <v>76</v>
      </c>
      <c r="C27" s="136"/>
      <c r="D27" s="136"/>
      <c r="E27" s="136"/>
      <c r="F27" s="137" t="s">
        <v>79</v>
      </c>
      <c r="G27" s="137"/>
    </row>
    <row r="28" spans="1:8">
      <c r="B28" s="136" t="s">
        <v>77</v>
      </c>
      <c r="C28" s="136"/>
      <c r="D28" s="136"/>
      <c r="E28" s="136"/>
      <c r="F28" s="137" t="s">
        <v>80</v>
      </c>
      <c r="G28" s="137"/>
    </row>
  </sheetData>
  <mergeCells count="12">
    <mergeCell ref="B26:E26"/>
    <mergeCell ref="B27:E27"/>
    <mergeCell ref="B28:E28"/>
    <mergeCell ref="F26:G26"/>
    <mergeCell ref="F27:G27"/>
    <mergeCell ref="F28:G28"/>
    <mergeCell ref="B24:E24"/>
    <mergeCell ref="F24:G24"/>
    <mergeCell ref="A1:B2"/>
    <mergeCell ref="C1:H2"/>
    <mergeCell ref="A3:B3"/>
    <mergeCell ref="C3:H3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'Изменения МП'!Область_печати</vt:lpstr>
      <vt:lpstr>Табл.11!Область_печати</vt:lpstr>
      <vt:lpstr>Табл.13!Область_печати</vt:lpstr>
      <vt:lpstr>Табл.14!Область_печати</vt:lpstr>
      <vt:lpstr>Табл.16!Область_печати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2025-03-05T14:56:22Z</cp:lastPrinted>
  <dcterms:created xsi:type="dcterms:W3CDTF">2013-07-25T11:10:50Z</dcterms:created>
  <dcterms:modified xsi:type="dcterms:W3CDTF">2025-03-05T14:58:03Z</dcterms:modified>
</cp:coreProperties>
</file>