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5440" windowHeight="15840"/>
  </bookViews>
  <sheets>
    <sheet name="Титул" sheetId="11" r:id="rId1"/>
    <sheet name="Табл.11" sheetId="8" r:id="rId2"/>
    <sheet name="Табл.12" sheetId="7" r:id="rId3"/>
    <sheet name="Табл.13" sheetId="6" r:id="rId4"/>
    <sheet name="Табл.14" sheetId="5" r:id="rId5"/>
    <sheet name="Табл.16" sheetId="9" r:id="rId6"/>
    <sheet name="Изменения МП" sheetId="13" r:id="rId7"/>
    <sheet name="Оц.Эфф.МП" sheetId="12" r:id="rId8"/>
    <sheet name="Оц.Эфф.Пд_1" sheetId="15" r:id="rId9"/>
    <sheet name="Оц.Эфф.Пд_2" sheetId="14" r:id="rId10"/>
  </sheets>
  <definedNames>
    <definedName name="_xlnm._FilterDatabase" localSheetId="4" hidden="1">Табл.14!$A$4:$H$30</definedName>
    <definedName name="_xlnm.Print_Area" localSheetId="1">Табл.11!$A$1:$G$17</definedName>
    <definedName name="_xlnm.Print_Area" localSheetId="4">Табл.14!$A$1:$E$30</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5" i="12"/>
  <c r="B20" i="15"/>
  <c r="F16"/>
  <c r="E12" i="5"/>
  <c r="F16" i="6"/>
  <c r="D15" l="1"/>
  <c r="D14" s="1"/>
  <c r="D10"/>
  <c r="D9" s="1"/>
  <c r="D8" s="1"/>
  <c r="E10"/>
  <c r="E9" s="1"/>
  <c r="E8" s="1"/>
  <c r="E7" s="1"/>
  <c r="E6" s="1"/>
  <c r="G5" i="5" s="1"/>
  <c r="E10"/>
  <c r="E9"/>
  <c r="E8"/>
  <c r="E7"/>
  <c r="E17"/>
  <c r="E6"/>
  <c r="E14" i="6"/>
  <c r="E15"/>
  <c r="F15"/>
  <c r="F14" s="1"/>
  <c r="F13"/>
  <c r="E11"/>
  <c r="F11"/>
  <c r="F10" s="1"/>
  <c r="F9" s="1"/>
  <c r="F8" s="1"/>
  <c r="F7" s="1"/>
  <c r="F6" s="1"/>
  <c r="E12"/>
  <c r="D7" l="1"/>
  <c r="D6" s="1"/>
  <c r="E5" i="5"/>
  <c r="H5" s="1"/>
  <c r="D22" i="14"/>
  <c r="F11"/>
  <c r="B17" s="1"/>
  <c r="F16" i="12"/>
  <c r="F14" i="15"/>
  <c r="F13"/>
  <c r="F15"/>
  <c r="F12"/>
  <c r="D16" i="5"/>
  <c r="D10" s="1"/>
  <c r="D13"/>
  <c r="D25" i="15"/>
  <c r="F11"/>
  <c r="E11" i="5" l="1"/>
  <c r="F24" i="14"/>
  <c r="F13" i="12"/>
  <c r="F14"/>
  <c r="F27" i="15" l="1"/>
  <c r="E20" i="12"/>
  <c r="D25"/>
  <c r="F12"/>
  <c r="F11"/>
  <c r="F10"/>
  <c r="B20" s="1"/>
  <c r="F27" l="1"/>
</calcChain>
</file>

<file path=xl/comments1.xml><?xml version="1.0" encoding="utf-8"?>
<comments xmlns="http://schemas.openxmlformats.org/spreadsheetml/2006/main">
  <authors>
    <author>odn</author>
  </authors>
  <commentList>
    <comment ref="A14" authorId="0">
      <text>
        <r>
          <rPr>
            <b/>
            <sz val="8"/>
            <color indexed="81"/>
            <rFont val="Tahoma"/>
            <family val="2"/>
            <charset val="204"/>
          </rPr>
          <t>odn:</t>
        </r>
        <r>
          <rPr>
            <sz val="8"/>
            <color indexed="81"/>
            <rFont val="Tahoma"/>
            <family val="2"/>
            <charset val="204"/>
          </rPr>
          <t xml:space="preserve">
Наименование муниципальной программы</t>
        </r>
      </text>
    </comment>
  </commentList>
</comments>
</file>

<file path=xl/comments2.xml><?xml version="1.0" encoding="utf-8"?>
<comments xmlns="http://schemas.openxmlformats.org/spreadsheetml/2006/main">
  <authors>
    <author>odn</author>
  </authors>
  <commentList>
    <comment ref="D4" authorId="0">
      <text>
        <r>
          <rPr>
            <b/>
            <sz val="8"/>
            <color indexed="81"/>
            <rFont val="Tahoma"/>
            <family val="2"/>
            <charset val="204"/>
          </rPr>
          <t>odn:</t>
        </r>
        <r>
          <rPr>
            <sz val="8"/>
            <color indexed="81"/>
            <rFont val="Tahoma"/>
            <family val="2"/>
            <charset val="204"/>
          </rPr>
          <t xml:space="preserve">
2015
</t>
        </r>
      </text>
    </comment>
  </commentList>
</comments>
</file>

<file path=xl/comments3.xml><?xml version="1.0" encoding="utf-8"?>
<comments xmlns="http://schemas.openxmlformats.org/spreadsheetml/2006/main">
  <authors>
    <author>odn</author>
  </authors>
  <commentList>
    <comment ref="C1" authorId="0">
      <text>
        <r>
          <rPr>
            <b/>
            <sz val="8"/>
            <color indexed="81"/>
            <rFont val="Tahoma"/>
            <family val="2"/>
            <charset val="204"/>
          </rPr>
          <t>odn:</t>
        </r>
        <r>
          <rPr>
            <sz val="8"/>
            <color indexed="81"/>
            <rFont val="Tahoma"/>
            <family val="2"/>
            <charset val="204"/>
          </rPr>
          <t xml:space="preserve">
Вводим наименование МП</t>
        </r>
      </text>
    </comment>
    <comment ref="B7" authorId="0">
      <text>
        <r>
          <rPr>
            <b/>
            <sz val="8"/>
            <color indexed="81"/>
            <rFont val="Tahoma"/>
            <family val="2"/>
            <charset val="204"/>
          </rPr>
          <t>odn:</t>
        </r>
        <r>
          <rPr>
            <sz val="8"/>
            <color indexed="81"/>
            <rFont val="Tahoma"/>
            <family val="2"/>
            <charset val="204"/>
          </rPr>
          <t xml:space="preserve">
Вводим количество индикаторов МП</t>
        </r>
      </text>
    </comment>
    <comment ref="A9" authorId="0">
      <text>
        <r>
          <rPr>
            <b/>
            <sz val="8"/>
            <color indexed="81"/>
            <rFont val="Tahoma"/>
            <family val="2"/>
            <charset val="204"/>
          </rPr>
          <t>odn:</t>
        </r>
        <r>
          <rPr>
            <sz val="8"/>
            <color indexed="81"/>
            <rFont val="Tahoma"/>
            <family val="2"/>
            <charset val="204"/>
          </rPr>
          <t xml:space="preserve">
Вводим плановые и фактические значения индикаторов и желаемую тенденцию их изменения</t>
        </r>
      </text>
    </comment>
    <comment ref="E20" authorId="0">
      <text>
        <r>
          <rPr>
            <b/>
            <sz val="8"/>
            <color indexed="81"/>
            <rFont val="Tahoma"/>
            <family val="2"/>
            <charset val="204"/>
          </rPr>
          <t>odn:</t>
        </r>
        <r>
          <rPr>
            <sz val="8"/>
            <color indexed="81"/>
            <rFont val="Tahoma"/>
            <family val="2"/>
            <charset val="204"/>
          </rPr>
          <t xml:space="preserve">
ввести выражение (сумма ПДЦ всех подпрограмм МП / количество подпрограмм).
При отсутствии подпрограмм показатель = ПДЦ общ.</t>
        </r>
      </text>
    </comment>
  </commentList>
</comments>
</file>

<file path=xl/comments4.xml><?xml version="1.0" encoding="utf-8"?>
<comments xmlns="http://schemas.openxmlformats.org/spreadsheetml/2006/main">
  <authors>
    <author>odn</author>
  </authors>
  <commentList>
    <comment ref="C1" authorId="0">
      <text>
        <r>
          <rPr>
            <b/>
            <sz val="8"/>
            <color indexed="81"/>
            <rFont val="Tahoma"/>
            <family val="2"/>
            <charset val="204"/>
          </rPr>
          <t>odn:</t>
        </r>
        <r>
          <rPr>
            <sz val="8"/>
            <color indexed="81"/>
            <rFont val="Tahoma"/>
            <family val="2"/>
            <charset val="204"/>
          </rPr>
          <t xml:space="preserve">
Вводим наименование МП</t>
        </r>
      </text>
    </comment>
    <comment ref="C4" authorId="0">
      <text>
        <r>
          <rPr>
            <b/>
            <sz val="8"/>
            <color indexed="81"/>
            <rFont val="Tahoma"/>
            <family val="2"/>
            <charset val="204"/>
          </rPr>
          <t>odn:</t>
        </r>
        <r>
          <rPr>
            <sz val="8"/>
            <color indexed="81"/>
            <rFont val="Tahoma"/>
            <family val="2"/>
            <charset val="204"/>
          </rPr>
          <t xml:space="preserve">
Вводим дату составления отчета</t>
        </r>
      </text>
    </comment>
    <comment ref="B8" authorId="0">
      <text>
        <r>
          <rPr>
            <b/>
            <sz val="8"/>
            <color indexed="81"/>
            <rFont val="Tahoma"/>
            <family val="2"/>
            <charset val="204"/>
          </rPr>
          <t>odn:</t>
        </r>
        <r>
          <rPr>
            <sz val="8"/>
            <color indexed="81"/>
            <rFont val="Tahoma"/>
            <family val="2"/>
            <charset val="204"/>
          </rPr>
          <t xml:space="preserve">
Вводим количество индикаторов МП</t>
        </r>
      </text>
    </comment>
    <comment ref="A10" authorId="0">
      <text>
        <r>
          <rPr>
            <b/>
            <sz val="8"/>
            <color indexed="81"/>
            <rFont val="Tahoma"/>
            <family val="2"/>
            <charset val="204"/>
          </rPr>
          <t>odn:</t>
        </r>
        <r>
          <rPr>
            <sz val="8"/>
            <color indexed="81"/>
            <rFont val="Tahoma"/>
            <family val="2"/>
            <charset val="204"/>
          </rPr>
          <t xml:space="preserve">
Вводим плановые и фактические значения индикаторов и желаемую тенденцию их изменения</t>
        </r>
      </text>
    </comment>
  </commentList>
</comments>
</file>

<file path=xl/comments5.xml><?xml version="1.0" encoding="utf-8"?>
<comments xmlns="http://schemas.openxmlformats.org/spreadsheetml/2006/main">
  <authors>
    <author>odn</author>
  </authors>
  <commentList>
    <comment ref="C1" authorId="0">
      <text>
        <r>
          <rPr>
            <b/>
            <sz val="8"/>
            <color indexed="81"/>
            <rFont val="Tahoma"/>
            <family val="2"/>
            <charset val="204"/>
          </rPr>
          <t>odn:</t>
        </r>
        <r>
          <rPr>
            <sz val="8"/>
            <color indexed="81"/>
            <rFont val="Tahoma"/>
            <family val="2"/>
            <charset val="204"/>
          </rPr>
          <t xml:space="preserve">
Вводим наименование МП</t>
        </r>
      </text>
    </comment>
    <comment ref="C4" authorId="0">
      <text>
        <r>
          <rPr>
            <b/>
            <sz val="8"/>
            <color indexed="81"/>
            <rFont val="Tahoma"/>
            <family val="2"/>
            <charset val="204"/>
          </rPr>
          <t>odn:</t>
        </r>
        <r>
          <rPr>
            <sz val="8"/>
            <color indexed="81"/>
            <rFont val="Tahoma"/>
            <family val="2"/>
            <charset val="204"/>
          </rPr>
          <t xml:space="preserve">
Вводим дату составления отчета</t>
        </r>
      </text>
    </comment>
    <comment ref="B8" authorId="0">
      <text>
        <r>
          <rPr>
            <b/>
            <sz val="8"/>
            <color indexed="81"/>
            <rFont val="Tahoma"/>
            <family val="2"/>
            <charset val="204"/>
          </rPr>
          <t>odn:</t>
        </r>
        <r>
          <rPr>
            <sz val="8"/>
            <color indexed="81"/>
            <rFont val="Tahoma"/>
            <family val="2"/>
            <charset val="204"/>
          </rPr>
          <t xml:space="preserve">
Вводим количество индикаторов МП</t>
        </r>
      </text>
    </comment>
    <comment ref="A10" authorId="0">
      <text>
        <r>
          <rPr>
            <b/>
            <sz val="8"/>
            <color indexed="81"/>
            <rFont val="Tahoma"/>
            <family val="2"/>
            <charset val="204"/>
          </rPr>
          <t>odn:</t>
        </r>
        <r>
          <rPr>
            <sz val="8"/>
            <color indexed="81"/>
            <rFont val="Tahoma"/>
            <family val="2"/>
            <charset val="204"/>
          </rPr>
          <t xml:space="preserve">
Вводим плановые и фактические значения индикаторов и желаемую тенденцию их изменения</t>
        </r>
      </text>
    </comment>
  </commentList>
</comments>
</file>

<file path=xl/sharedStrings.xml><?xml version="1.0" encoding="utf-8"?>
<sst xmlns="http://schemas.openxmlformats.org/spreadsheetml/2006/main" count="317" uniqueCount="179">
  <si>
    <t>план</t>
  </si>
  <si>
    <t>факт</t>
  </si>
  <si>
    <t>И общ.к</t>
  </si>
  <si>
    <t>ПДЦ общ. =</t>
  </si>
  <si>
    <t>Оценка степени достижения цели и решения задач программы</t>
  </si>
  <si>
    <t>ЭИС</t>
  </si>
  <si>
    <r>
      <t>З</t>
    </r>
    <r>
      <rPr>
        <vertAlign val="superscript"/>
        <sz val="11"/>
        <color theme="1"/>
        <rFont val="Calibri"/>
        <family val="2"/>
        <charset val="204"/>
        <scheme val="minor"/>
      </rPr>
      <t>б</t>
    </r>
  </si>
  <si>
    <r>
      <t>З</t>
    </r>
    <r>
      <rPr>
        <vertAlign val="superscript"/>
        <sz val="11"/>
        <color theme="1"/>
        <rFont val="Calibri"/>
        <family val="2"/>
        <charset val="204"/>
        <scheme val="minor"/>
      </rPr>
      <t>ф</t>
    </r>
  </si>
  <si>
    <t>Наименование муниципальной программы</t>
  </si>
  <si>
    <t>Оценка эффективности за</t>
  </si>
  <si>
    <t>Ответственный исполнитель</t>
  </si>
  <si>
    <t>ФИО</t>
  </si>
  <si>
    <t>Подпись</t>
  </si>
  <si>
    <t>Желаемая тенденция*</t>
  </si>
  <si>
    <t>* увеличение</t>
  </si>
  <si>
    <t>Оценка степени достижения цели и решения задач подпрограммы</t>
  </si>
  <si>
    <t>Оценка степени соответствия уровня затрат программы</t>
  </si>
  <si>
    <t>ПДЦ пр.=</t>
  </si>
  <si>
    <t>Сведения о достижении значений показателей (индикаторов)</t>
  </si>
  <si>
    <t>Таблица 11</t>
  </si>
  <si>
    <t>№ п/п</t>
  </si>
  <si>
    <t>Показатель (индикатор) наименование</t>
  </si>
  <si>
    <t>Ед. измерения</t>
  </si>
  <si>
    <t>Годы</t>
  </si>
  <si>
    <t xml:space="preserve">год, предшествующий отчетному &lt;4&gt; 
</t>
  </si>
  <si>
    <t>отчетный год</t>
  </si>
  <si>
    <t>&lt;4&gt; Приводится фактическое значение индикатора или показателя за год, предшествующий отчетному.</t>
  </si>
  <si>
    <t>Таблица 12</t>
  </si>
  <si>
    <t xml:space="preserve">Наименование основного мероприятия </t>
  </si>
  <si>
    <t>Плановый срок</t>
  </si>
  <si>
    <t>Фактический срок</t>
  </si>
  <si>
    <t>Результаты</t>
  </si>
  <si>
    <t xml:space="preserve">Проблемы, возникшие в ходе реализации мероприятия &lt;5&gt;    
</t>
  </si>
  <si>
    <t>начала реализации</t>
  </si>
  <si>
    <t>окончания реализации</t>
  </si>
  <si>
    <t xml:space="preserve">Подпрограмма 1                                                           </t>
  </si>
  <si>
    <t>&lt;5&gt; При наличии отклонений плановых сроков реализации мероприятий от фактических приводится краткое описание проблем, а при отсутствии отклонений указывается "нет".</t>
  </si>
  <si>
    <t xml:space="preserve">Отчет об использовании бюджетных ассигнований бюджета района на реализацию муниципальной программы (тыс. руб.)
</t>
  </si>
  <si>
    <t>Таблица 13</t>
  </si>
  <si>
    <t xml:space="preserve">Статус </t>
  </si>
  <si>
    <t xml:space="preserve">Наименование муниципальной программы, подпрограммы муниципальной программы, основного мероприятия    
</t>
  </si>
  <si>
    <t xml:space="preserve">Ответственный исполнитель, соисполнители </t>
  </si>
  <si>
    <t xml:space="preserve">Расходы (тыс. руб.), годы               </t>
  </si>
  <si>
    <t xml:space="preserve">сводная бюджетная роспись, план на 1   
января отчетного года
</t>
  </si>
  <si>
    <t xml:space="preserve">сводная бюджетная роспись на отчетную дату &lt;6&gt;             
</t>
  </si>
  <si>
    <t>кассовое исполнение</t>
  </si>
  <si>
    <t>Муниципальная программа</t>
  </si>
  <si>
    <t xml:space="preserve">Подпрограмма 1 </t>
  </si>
  <si>
    <t>&lt;6&gt; Для годового отчета - 31 декабря отчетного года.</t>
  </si>
  <si>
    <t>&lt;7&gt; Под обеспечением реализации муниципальной программы понимается деятельность, не направленная на реализацию основных мероприятий подпрограмм.</t>
  </si>
  <si>
    <t>Отчет об использовании бюджетных ассигнований бюджета района, областного и федерального бюджетов, бюджетов сельских поселений и средств внебюджетных источников на реализацию муниципальной программы (тыс. руб.)</t>
  </si>
  <si>
    <t>Таблица 14</t>
  </si>
  <si>
    <t>Статус</t>
  </si>
  <si>
    <t xml:space="preserve">Наименование муниципальной программы, подпрограммы муниципальной программы, основного мероприятия    
</t>
  </si>
  <si>
    <t xml:space="preserve">Источники ресурсного обеспечения   </t>
  </si>
  <si>
    <t>Оценка расходов &lt;8&gt;</t>
  </si>
  <si>
    <t>Фактические расходы &lt;9&gt;</t>
  </si>
  <si>
    <t xml:space="preserve">Муниципальная программа   </t>
  </si>
  <si>
    <t xml:space="preserve">всего                        </t>
  </si>
  <si>
    <t xml:space="preserve">бюджет района                          </t>
  </si>
  <si>
    <t>федеральный бюджет</t>
  </si>
  <si>
    <t xml:space="preserve">областной бюджет                                 </t>
  </si>
  <si>
    <t xml:space="preserve">бюджеты сельских поселений  </t>
  </si>
  <si>
    <t xml:space="preserve">внебюджетные источники                 </t>
  </si>
  <si>
    <t xml:space="preserve">бюджет района                         </t>
  </si>
  <si>
    <t>&lt;8&gt; В соответствии с муниципальной программой.</t>
  </si>
  <si>
    <t>&lt;9&gt; Кассовые расходы по соответствующим источникам.</t>
  </si>
  <si>
    <t>Сведения об ожидаемых значениях показателей (индикаторов)</t>
  </si>
  <si>
    <t>Таблица 16</t>
  </si>
  <si>
    <t xml:space="preserve">Показатель (индикатор) наименование        
</t>
  </si>
  <si>
    <t>Значения показателей (индикаторов)
муниципальной программы, подпрограммы муниципальной программы</t>
  </si>
  <si>
    <t>Обоснование отклонений значений показателя (индикатора) на конец отчетного года (при наличии)</t>
  </si>
  <si>
    <t xml:space="preserve">текущий год  </t>
  </si>
  <si>
    <t xml:space="preserve">ожидаемое значение на конец года      
</t>
  </si>
  <si>
    <t>тел.</t>
  </si>
  <si>
    <t>за</t>
  </si>
  <si>
    <t>год</t>
  </si>
  <si>
    <t>Индикатор (наименование)</t>
  </si>
  <si>
    <t>Ед. изм.</t>
  </si>
  <si>
    <t>Количество индикаторов</t>
  </si>
  <si>
    <t xml:space="preserve">   уменьшение</t>
  </si>
  <si>
    <t xml:space="preserve">Всего                    </t>
  </si>
  <si>
    <t xml:space="preserve">Сведения о степени выполнения основных мероприятий  муниципальной программы
</t>
  </si>
  <si>
    <t>Январь</t>
  </si>
  <si>
    <t>Декабрь</t>
  </si>
  <si>
    <t>Администрация Череповецкого муниципального района</t>
  </si>
  <si>
    <t xml:space="preserve">Отчет о реализации и оценке эффективности муниципальной программы </t>
  </si>
  <si>
    <t>Ответственный исполнитель:</t>
  </si>
  <si>
    <t>Общая эффективность и результативность муниципальной программы</t>
  </si>
  <si>
    <t>Программа эффективна</t>
  </si>
  <si>
    <t>Программа частично эффективна</t>
  </si>
  <si>
    <t>Программа неэффективна</t>
  </si>
  <si>
    <t>1,90 и более</t>
  </si>
  <si>
    <t>от 1,90 до 1,75</t>
  </si>
  <si>
    <t>менее 1,75</t>
  </si>
  <si>
    <t>e-mail</t>
  </si>
  <si>
    <t>Нет</t>
  </si>
  <si>
    <t xml:space="preserve">Обоснование отклонений значений показателя (индикатора) на конец отчетного года (при наличии) </t>
  </si>
  <si>
    <t>Реквизиты  нормативно-правового акта</t>
  </si>
  <si>
    <t>Перечень изменений</t>
  </si>
  <si>
    <t>Обоснование изменений</t>
  </si>
  <si>
    <t>%</t>
  </si>
  <si>
    <t>Выявление потребностей</t>
  </si>
  <si>
    <t>Подпрограмма 2</t>
  </si>
  <si>
    <t>Общая эффективность и результативность подпрограммы</t>
  </si>
  <si>
    <t>Оценка степени соответствия уровня затрат подпрограммы</t>
  </si>
  <si>
    <t>Дата оценки</t>
  </si>
  <si>
    <t>Наименование подпрограммы муниципальной программы</t>
  </si>
  <si>
    <r>
      <t>З</t>
    </r>
    <r>
      <rPr>
        <vertAlign val="superscript"/>
        <sz val="11"/>
        <rFont val="Calibri"/>
        <family val="2"/>
        <charset val="204"/>
        <scheme val="minor"/>
      </rPr>
      <t>б</t>
    </r>
  </si>
  <si>
    <r>
      <t>З</t>
    </r>
    <r>
      <rPr>
        <vertAlign val="superscript"/>
        <sz val="11"/>
        <rFont val="Calibri"/>
        <family val="2"/>
        <charset val="204"/>
        <scheme val="minor"/>
      </rPr>
      <t>ф</t>
    </r>
  </si>
  <si>
    <t>(8202) 24 -91-71</t>
  </si>
  <si>
    <t>МКУ "Центр комплексного обеспечения деятельности органов местного самоуправления и учреждений Череповецкого муниципального района"</t>
  </si>
  <si>
    <t>Отдел материально-технического обеспечения, отдел информационно-технической поддержки МКУ "ЦКОД"</t>
  </si>
  <si>
    <t xml:space="preserve">Обеспечение должного  финансирования МКУ "ЦКОД" для эффективной реализации муниципальной программы </t>
  </si>
  <si>
    <t>МКУ "ЦКОД"</t>
  </si>
  <si>
    <t>Обеспечение эффективной деятельности МКУ "ЦКОД" в сфере хозяйственного содержания и использования имущественного комплекса, предназначенного для функционирования органов местного самоуправления и учреждений Череповецкого муниципального района</t>
  </si>
  <si>
    <t>Доля помещений в здании  МКУ "ЦКОД", требующих ремонта</t>
  </si>
  <si>
    <t>Доля рабочих мест в здании  МКУ "ЦКОД", оснащенных мебелью, оборудованием и материалами</t>
  </si>
  <si>
    <t>Доля АРМ, оснащенных лицензионным ПО</t>
  </si>
  <si>
    <t>Доля износа парка вычислительной техники</t>
  </si>
  <si>
    <t>Доля мероприятий в сфере хозяйственного содержания и использования имущественного комплекса, предназначенного для функционирования органов местного самоуправления и учреждений Череповецкого муниципального района</t>
  </si>
  <si>
    <t>Доля финансирования МКУ  "ЦКОД" с целью создания условий для эффективной реализации муниципальной программы</t>
  </si>
  <si>
    <t>Сведения об изменениях,  внесенных в муниципальную программу</t>
  </si>
  <si>
    <t>Доля финансирования  МКУ "ЦКОД" с целью создания условий для эффективной реализации муниципальной программмы</t>
  </si>
  <si>
    <t>Доля помещений в здании МКУ "ЦКОД", требующих ремонта</t>
  </si>
  <si>
    <t xml:space="preserve"> Доля финансирования МКУ "ЦКОД" с целью создания условий для эффективной реализации муниципальной программы</t>
  </si>
  <si>
    <t>Доля рабочих мест в здании МКУ "ЦКОД",оснащенных мебелью, оборудованием и материалами</t>
  </si>
  <si>
    <t>Доля износа парка  вычислительной техники</t>
  </si>
  <si>
    <t>Доля финансирования МКУ "ЦКОД" с целью создания условий для эффективной реализации муниципальной программы</t>
  </si>
  <si>
    <t>Отношение объема  просроченной кредиторской задолженности консолидированного бюджета муниципального района (бюджета городского округа) по заработной плате и начислениям на выплаты по оплате  труда работников муниципальных учреждений к общему объему расходов консолидированного бюджета муниципального района (бюджета городского округа)</t>
  </si>
  <si>
    <t>Обеспечение развития материально-технической базы и информационно-коммуникационной инфраструктуры оранов местного сомоуправления и учреждений Череповецкого муниципального района</t>
  </si>
  <si>
    <t>Отношение объема просроченной кредиторской задолженности консолидированного бюджета муниципального района (бюджета городского округа) по заработной плате и начислениям на выплаты по оплате труда работников муниципальных учреждений к общему объему расходов консолидированного бюджета муниципального района (бюджета городского округа)</t>
  </si>
  <si>
    <t>уменьшение</t>
  </si>
  <si>
    <t>Выявление потребностей  в  услугах связи, коммунальных услугах, проведении работ, оказании услуг, приобретении основных средств, материалов для работников администрации и учреждений Череповецкого муниципального района</t>
  </si>
  <si>
    <t>Обеспечение работников администрации Череповецкого муниципального района, учреждений Череповецкого муниципального района  услугами связи, Интернета, коммунальными услугами,создание комфортных условий для осуществления деятельности работников администрации, учреждений Череповецкого муниципального района, организация надлежащего содержания, технического обслуживания, текущего ремонта здания, оборудования, оргтехники, транспорта; обеспечение надлежащей охраны здания, эксплуатация автотранспорта в соответствии с требованиями, повышение квалификации работников МКУ "ЦКОД", обеспечение бесперебойной работы сайта Череповецкого муниципального района, активного и пассивного сетевого оборудования;приобретение полиграфической продукции, ценных подарков.</t>
  </si>
  <si>
    <t>-</t>
  </si>
  <si>
    <t>Обеспечение эффективной деятельности МКУ "ЦКОД" на 2020-2025 годы</t>
  </si>
  <si>
    <t>Развитие материально-технической базы и информационно-коммуникационной инфраструктуры органов местного самоуправления  и учреждений Череповецкого муниципального района на  на 2020-2025 годы</t>
  </si>
  <si>
    <r>
      <t xml:space="preserve">Основное мероприятие 1.1. </t>
    </r>
    <r>
      <rPr>
        <sz val="11"/>
        <color theme="1"/>
        <rFont val="Calibri"/>
        <family val="2"/>
        <charset val="204"/>
        <scheme val="minor"/>
      </rPr>
      <t xml:space="preserve">Обеспечение развития материально-технической базы и информационно-коммуникационной инфраструктуры органов местного самоуправленияи учреждений Череповецкого муниципального района                                        </t>
    </r>
  </si>
  <si>
    <r>
      <t xml:space="preserve">Основное мероприятие 2.1.                   </t>
    </r>
    <r>
      <rPr>
        <sz val="11"/>
        <color theme="1"/>
        <rFont val="Calibri"/>
        <family val="2"/>
        <charset val="204"/>
        <scheme val="minor"/>
      </rPr>
      <t xml:space="preserve"> Обеспечение эффективной деятельности МКУ "ЦКОД" в сфере хозяйственного содержания и использования имущественного комплекса, предназначенного для функционирования органов местного самоуправления и учреждений Череповецкого муниципального района</t>
    </r>
  </si>
  <si>
    <t xml:space="preserve">Основное мероприятие 1.1.                                     </t>
  </si>
  <si>
    <t xml:space="preserve">Основное мероприятие 2.1.                     </t>
  </si>
  <si>
    <t>1.</t>
  </si>
  <si>
    <t>2.</t>
  </si>
  <si>
    <t>Аксенов А.П.</t>
  </si>
  <si>
    <t>cko@cherra.ru</t>
  </si>
  <si>
    <t>2023 год</t>
  </si>
  <si>
    <t>Приведение программы в соответствие с  выделенными лимитам</t>
  </si>
  <si>
    <t>Приведение программы в соответствие с выделенными лимитам</t>
  </si>
  <si>
    <t>МКУ "ЦКОД", (соисполнитель-администрация Череповецкого муниципального района)</t>
  </si>
  <si>
    <t xml:space="preserve"> Постановление администрации Череповецкого муниципального района  Вологодской области от 17.04.2024 № 179</t>
  </si>
  <si>
    <t>Постановление администрации Череповецкого муниципального района от  от11.07.2024 № 313</t>
  </si>
  <si>
    <t>Постановление администрации Череповецкого муниципального района от от 30.09.2024 № 449</t>
  </si>
  <si>
    <t>Постановление администрации Череповецкого муниципального района от  13.11.2024 № 562</t>
  </si>
  <si>
    <t xml:space="preserve">Основное мероприятие 1.2.                                     </t>
  </si>
  <si>
    <t>Цкод</t>
  </si>
  <si>
    <t>администрация</t>
  </si>
  <si>
    <t>проверка</t>
  </si>
  <si>
    <t xml:space="preserve">2024 год </t>
  </si>
  <si>
    <t>29.02.2025</t>
  </si>
  <si>
    <t>г. Череповец, 2025 г.</t>
  </si>
  <si>
    <t>2024 год</t>
  </si>
  <si>
    <t>Обеспечение деятельности органов местного самоуправления и учреждений Череповецкого муниципального района на 2020-2026 годы</t>
  </si>
  <si>
    <t>Обеспечение деятельности органов местного самоуправления и учреждений Череповецкого муниципального района  на 2020-2026 годы</t>
  </si>
  <si>
    <t>Развитие материально-технической базы и информационно-коммуникационной инфраструктуры органов местного самоуправления и учреждений Череповецкого муниципального района на 2020-2026 годы</t>
  </si>
  <si>
    <t>Обеспечение эффективной деятельности МКУ "ЦКОД" на 2020-2026 годы</t>
  </si>
  <si>
    <t xml:space="preserve"> Постановление администрации Череповецкого муниципального района  Вологодской области от 26.02.2024 № 97</t>
  </si>
  <si>
    <t>Внести изменения   в муниципальную программу "Обеспечение деятельности органов местного самоуправления и учреждений Череповецкого муниципального района на 2020-2025 годы", утвержденную постановлением администрации района от 30.09.2019 № 1462, изложив текст программы в новой редакции согласно приложению к постановлению</t>
  </si>
  <si>
    <t>Внести изменения   в муниципальную программу "Обеспечение деятельности органов местного самоуправления и учреждений Череповецкого муниципального района на 2020-2026 годы", утвержденную постановлением администрации района от 30.09.2019 № 1462, изложив текст программы в новой редакции согласно приложению к постановлению</t>
  </si>
  <si>
    <t>Продление программы на 2026 год</t>
  </si>
  <si>
    <t>с 1 января 2025 года муниципальная программа утратила силу</t>
  </si>
  <si>
    <t xml:space="preserve">Подпрограмма 1 "Развитие материально - технической базы и информационно-коммуникационной инфраструктуры органов местного самоуправления и учреждений Череповецкого муниципального района на 2020-2026 годы"        </t>
  </si>
  <si>
    <t>Доля отработанных сообщений в социальных сетях, поступивших через систему Инцидент-менеджмент</t>
  </si>
  <si>
    <t>Подпрограмма 2 "Обеспечение эффективной деятельности МКУ «ЦКОД» на 2020-2026 годы"</t>
  </si>
  <si>
    <t>Развитие материально - технической базы и информационно-коммуникационной инфраструктуры органов местного самоуправления и учреждений Череповецкого муниципального района на 2020-2026 годы</t>
  </si>
  <si>
    <t>Обеспечение деятельности МУ "Информцентр Череповецкого муниципального района</t>
  </si>
  <si>
    <t>Подпрограмма 1  Развитие материально - технической базы и информационно-коммуникационной инфраструктуры органов местного самоуправления и учреждений Череповецкого муниципального района на 2020-2026 годы</t>
  </si>
  <si>
    <t xml:space="preserve">Подпрограмма 2, Обеспечение эффективной деятельности МКУ "ЦКОД" на 2020-2026 годы             </t>
  </si>
  <si>
    <t xml:space="preserve"> - </t>
  </si>
</sst>
</file>

<file path=xl/styles.xml><?xml version="1.0" encoding="utf-8"?>
<styleSheet xmlns="http://schemas.openxmlformats.org/spreadsheetml/2006/main">
  <numFmts count="2">
    <numFmt numFmtId="164" formatCode="0.0"/>
    <numFmt numFmtId="165" formatCode="#,##0.0"/>
  </numFmts>
  <fonts count="15">
    <font>
      <sz val="11"/>
      <color theme="1"/>
      <name val="Calibri"/>
      <family val="2"/>
      <charset val="204"/>
      <scheme val="minor"/>
    </font>
    <font>
      <b/>
      <sz val="11"/>
      <color theme="1"/>
      <name val="Calibri"/>
      <family val="2"/>
      <charset val="204"/>
      <scheme val="minor"/>
    </font>
    <font>
      <sz val="11"/>
      <color rgb="FF0070C0"/>
      <name val="Calibri"/>
      <family val="2"/>
      <charset val="204"/>
      <scheme val="minor"/>
    </font>
    <font>
      <vertAlign val="superscript"/>
      <sz val="11"/>
      <color theme="1"/>
      <name val="Calibri"/>
      <family val="2"/>
      <charset val="204"/>
      <scheme val="minor"/>
    </font>
    <font>
      <sz val="8"/>
      <color indexed="81"/>
      <name val="Tahoma"/>
      <family val="2"/>
      <charset val="204"/>
    </font>
    <font>
      <b/>
      <sz val="8"/>
      <color indexed="81"/>
      <name val="Tahoma"/>
      <family val="2"/>
      <charset val="204"/>
    </font>
    <font>
      <b/>
      <sz val="11"/>
      <color rgb="FF0070C0"/>
      <name val="Calibri"/>
      <family val="2"/>
      <charset val="204"/>
      <scheme val="minor"/>
    </font>
    <font>
      <sz val="12"/>
      <color theme="1"/>
      <name val="Calibri"/>
      <family val="2"/>
      <charset val="204"/>
      <scheme val="minor"/>
    </font>
    <font>
      <sz val="18"/>
      <color theme="1"/>
      <name val="Calibri"/>
      <family val="2"/>
      <charset val="204"/>
      <scheme val="minor"/>
    </font>
    <font>
      <u/>
      <sz val="11"/>
      <color theme="10"/>
      <name val="Calibri"/>
      <family val="2"/>
      <charset val="204"/>
    </font>
    <font>
      <sz val="11"/>
      <name val="Calibri"/>
      <family val="2"/>
      <charset val="204"/>
      <scheme val="minor"/>
    </font>
    <font>
      <sz val="10"/>
      <color theme="1"/>
      <name val="Calibri"/>
      <family val="2"/>
      <charset val="204"/>
      <scheme val="minor"/>
    </font>
    <font>
      <sz val="11"/>
      <color rgb="FFFF0000"/>
      <name val="Calibri"/>
      <family val="2"/>
      <charset val="204"/>
      <scheme val="minor"/>
    </font>
    <font>
      <vertAlign val="superscript"/>
      <sz val="11"/>
      <name val="Calibri"/>
      <family val="2"/>
      <charset val="204"/>
      <scheme val="minor"/>
    </font>
    <font>
      <b/>
      <sz val="11"/>
      <name val="Calibri"/>
      <family val="2"/>
      <charset val="204"/>
      <scheme val="minor"/>
    </font>
  </fonts>
  <fills count="4">
    <fill>
      <patternFill patternType="none"/>
    </fill>
    <fill>
      <patternFill patternType="gray125"/>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188">
    <xf numFmtId="0" fontId="0" fillId="0" borderId="0" xfId="0"/>
    <xf numFmtId="0" fontId="1" fillId="0" borderId="0" xfId="0" applyFont="1"/>
    <xf numFmtId="0" fontId="1" fillId="2" borderId="0" xfId="0" applyFont="1" applyFill="1"/>
    <xf numFmtId="0" fontId="0" fillId="2" borderId="0" xfId="0" applyFill="1"/>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1" xfId="0" applyBorder="1" applyAlignment="1">
      <alignment horizontal="center"/>
    </xf>
    <xf numFmtId="0" fontId="0" fillId="0" borderId="0" xfId="0" applyAlignment="1">
      <alignment horizontal="right"/>
    </xf>
    <xf numFmtId="0" fontId="0" fillId="0" borderId="0" xfId="0" applyFont="1"/>
    <xf numFmtId="0" fontId="0"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vertical="top" wrapText="1"/>
    </xf>
    <xf numFmtId="0" fontId="0" fillId="0" borderId="1" xfId="0" applyFill="1" applyBorder="1" applyAlignment="1">
      <alignment horizontal="center" vertical="center" wrapText="1"/>
    </xf>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lignment horizontal="center" vertical="center" wrapText="1"/>
    </xf>
    <xf numFmtId="0" fontId="0" fillId="0" borderId="0" xfId="0" applyFont="1" applyAlignment="1">
      <alignment horizontal="center"/>
    </xf>
    <xf numFmtId="0" fontId="0" fillId="0" borderId="1" xfId="0" applyFont="1" applyBorder="1" applyAlignment="1">
      <alignment horizontal="left" vertical="top" wrapText="1"/>
    </xf>
    <xf numFmtId="0" fontId="0" fillId="0" borderId="1" xfId="0" applyBorder="1" applyAlignment="1">
      <alignment horizontal="left" vertical="top" wrapText="1"/>
    </xf>
    <xf numFmtId="0" fontId="7" fillId="0" borderId="0" xfId="0" applyFont="1"/>
    <xf numFmtId="0" fontId="7" fillId="0" borderId="0" xfId="0" applyFont="1" applyAlignment="1">
      <alignment wrapText="1"/>
    </xf>
    <xf numFmtId="0" fontId="0" fillId="0" borderId="0" xfId="0" applyBorder="1" applyAlignment="1">
      <alignment horizontal="center"/>
    </xf>
    <xf numFmtId="1" fontId="0" fillId="0" borderId="0" xfId="0" applyNumberFormat="1" applyBorder="1" applyAlignment="1">
      <alignment horizontal="center"/>
    </xf>
    <xf numFmtId="1" fontId="0" fillId="0" borderId="0" xfId="0" applyNumberFormat="1" applyBorder="1"/>
    <xf numFmtId="0" fontId="2" fillId="0" borderId="0"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0" fillId="0" borderId="1" xfId="0" applyFont="1" applyBorder="1" applyAlignment="1">
      <alignment horizontal="center" vertical="center" wrapText="1"/>
    </xf>
    <xf numFmtId="0" fontId="7" fillId="0" borderId="0" xfId="0" applyFont="1" applyAlignment="1">
      <alignment horizontal="center"/>
    </xf>
    <xf numFmtId="0" fontId="0" fillId="0" borderId="0" xfId="0" applyFont="1" applyAlignment="1">
      <alignment horizontal="left"/>
    </xf>
    <xf numFmtId="0" fontId="8" fillId="0" borderId="15" xfId="0" applyFont="1" applyBorder="1" applyAlignment="1">
      <alignment horizontal="center"/>
    </xf>
    <xf numFmtId="1" fontId="0" fillId="0" borderId="1" xfId="0" applyNumberFormat="1" applyBorder="1" applyAlignment="1">
      <alignment horizontal="center" vertical="center"/>
    </xf>
    <xf numFmtId="2" fontId="2" fillId="0" borderId="1" xfId="0" applyNumberFormat="1" applyFont="1" applyBorder="1" applyAlignment="1">
      <alignment horizontal="center" vertical="center"/>
    </xf>
    <xf numFmtId="2" fontId="6" fillId="0" borderId="0" xfId="0" applyNumberFormat="1" applyFont="1" applyAlignment="1">
      <alignment horizontal="center"/>
    </xf>
    <xf numFmtId="0" fontId="7" fillId="0" borderId="0" xfId="0" applyFont="1" applyAlignment="1">
      <alignment horizontal="right" vertical="center"/>
    </xf>
    <xf numFmtId="0" fontId="0" fillId="0" borderId="17" xfId="0" applyFont="1" applyFill="1" applyBorder="1" applyAlignment="1">
      <alignment horizontal="center" vertical="center" wrapText="1"/>
    </xf>
    <xf numFmtId="0" fontId="10" fillId="0" borderId="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1" xfId="0" applyFont="1" applyBorder="1" applyAlignment="1">
      <alignment horizontal="left" vertical="top" wrapText="1"/>
    </xf>
    <xf numFmtId="0" fontId="0" fillId="0" borderId="1" xfId="0" applyFont="1" applyBorder="1" applyAlignment="1">
      <alignment horizontal="center" vertical="center" wrapText="1"/>
    </xf>
    <xf numFmtId="0" fontId="0"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center"/>
    </xf>
    <xf numFmtId="0" fontId="0" fillId="0" borderId="0" xfId="0" applyAlignment="1">
      <alignment horizontal="left"/>
    </xf>
    <xf numFmtId="0" fontId="0" fillId="0" borderId="1" xfId="0" applyBorder="1" applyAlignment="1">
      <alignment horizontal="center" vertical="center" wrapText="1"/>
    </xf>
    <xf numFmtId="0" fontId="0" fillId="0" borderId="1" xfId="0" applyBorder="1" applyAlignment="1">
      <alignment horizontal="center"/>
    </xf>
    <xf numFmtId="4" fontId="0" fillId="0" borderId="0" xfId="0" applyNumberFormat="1" applyFont="1"/>
    <xf numFmtId="0" fontId="0" fillId="0" borderId="0" xfId="0" applyAlignment="1">
      <alignment horizontal="left"/>
    </xf>
    <xf numFmtId="0" fontId="0" fillId="0" borderId="1" xfId="0" applyBorder="1" applyAlignment="1">
      <alignment horizontal="center" vertical="center" wrapText="1"/>
    </xf>
    <xf numFmtId="0" fontId="0" fillId="0" borderId="1" xfId="0" applyBorder="1" applyAlignment="1">
      <alignment horizontal="center"/>
    </xf>
    <xf numFmtId="0" fontId="1" fillId="3" borderId="0" xfId="0" applyFont="1" applyFill="1"/>
    <xf numFmtId="0" fontId="0" fillId="3" borderId="0" xfId="0" applyFill="1"/>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12" fillId="0" borderId="0" xfId="0" applyFont="1"/>
    <xf numFmtId="4" fontId="10" fillId="0" borderId="1" xfId="0" applyNumberFormat="1" applyFont="1" applyBorder="1" applyAlignment="1">
      <alignment horizontal="center" vertical="top" wrapText="1"/>
    </xf>
    <xf numFmtId="0" fontId="10" fillId="0" borderId="1" xfId="0" applyFont="1" applyBorder="1" applyAlignment="1">
      <alignment horizontal="center" vertical="center"/>
    </xf>
    <xf numFmtId="0" fontId="10" fillId="0" borderId="0" xfId="0" applyFont="1"/>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Border="1" applyAlignment="1">
      <alignment vertical="top" wrapText="1"/>
    </xf>
    <xf numFmtId="0" fontId="0" fillId="0" borderId="1" xfId="0" applyFont="1" applyBorder="1" applyAlignment="1">
      <alignment horizontal="center" vertical="top" wrapText="1"/>
    </xf>
    <xf numFmtId="0" fontId="0" fillId="0" borderId="1" xfId="0" applyBorder="1" applyAlignment="1">
      <alignment horizontal="left" vertical="top" wrapText="1"/>
    </xf>
    <xf numFmtId="1" fontId="10" fillId="0" borderId="1" xfId="0" applyNumberFormat="1" applyFont="1" applyBorder="1" applyAlignment="1">
      <alignment horizontal="center" vertical="center"/>
    </xf>
    <xf numFmtId="0" fontId="10" fillId="0" borderId="10" xfId="0" applyFont="1" applyBorder="1" applyAlignment="1">
      <alignment horizontal="left" vertical="top"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0" xfId="0" applyAlignment="1">
      <alignment horizontal="left"/>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64" fontId="0" fillId="0" borderId="1" xfId="0" applyNumberFormat="1" applyFont="1" applyBorder="1" applyAlignment="1">
      <alignment horizontal="left" vertical="top" wrapText="1"/>
    </xf>
    <xf numFmtId="164" fontId="10" fillId="0" borderId="1" xfId="0" applyNumberFormat="1" applyFont="1" applyBorder="1" applyAlignment="1">
      <alignment horizontal="left" vertical="top" wrapText="1"/>
    </xf>
    <xf numFmtId="0" fontId="0" fillId="2" borderId="0" xfId="0" applyFill="1" applyAlignment="1">
      <alignment wrapText="1"/>
    </xf>
    <xf numFmtId="0" fontId="0" fillId="0" borderId="1" xfId="0" applyBorder="1" applyAlignment="1">
      <alignment horizontal="center" vertical="center" wrapText="1"/>
    </xf>
    <xf numFmtId="2" fontId="10" fillId="0" borderId="1" xfId="0" applyNumberFormat="1" applyFont="1" applyBorder="1" applyAlignment="1">
      <alignment horizontal="center"/>
    </xf>
    <xf numFmtId="4" fontId="10" fillId="0" borderId="1" xfId="0" applyNumberFormat="1" applyFont="1" applyBorder="1" applyAlignment="1">
      <alignment horizontal="center"/>
    </xf>
    <xf numFmtId="4" fontId="14" fillId="0" borderId="1" xfId="0" applyNumberFormat="1" applyFont="1" applyFill="1" applyBorder="1" applyAlignment="1">
      <alignment vertical="top" wrapText="1"/>
    </xf>
    <xf numFmtId="165" fontId="14" fillId="0" borderId="1" xfId="0" applyNumberFormat="1" applyFont="1" applyFill="1" applyBorder="1" applyAlignment="1">
      <alignment vertical="top" wrapText="1"/>
    </xf>
    <xf numFmtId="164" fontId="14" fillId="0" borderId="1" xfId="0" applyNumberFormat="1" applyFont="1" applyFill="1" applyBorder="1" applyAlignment="1">
      <alignment horizontal="center" vertical="top" wrapText="1"/>
    </xf>
    <xf numFmtId="164" fontId="10" fillId="0" borderId="1" xfId="0" applyNumberFormat="1" applyFont="1" applyFill="1" applyBorder="1" applyAlignment="1">
      <alignment horizontal="center" vertical="top" wrapText="1"/>
    </xf>
    <xf numFmtId="14" fontId="7" fillId="0" borderId="0" xfId="0" applyNumberFormat="1" applyFont="1"/>
    <xf numFmtId="0" fontId="12" fillId="0" borderId="0" xfId="0" applyFont="1" applyAlignment="1">
      <alignment horizontal="center"/>
    </xf>
    <xf numFmtId="164" fontId="12" fillId="0" borderId="0" xfId="0" applyNumberFormat="1" applyFont="1" applyAlignment="1">
      <alignment horizontal="center"/>
    </xf>
    <xf numFmtId="4" fontId="12" fillId="0" borderId="0" xfId="0" applyNumberFormat="1" applyFont="1" applyAlignment="1">
      <alignment horizontal="center"/>
    </xf>
    <xf numFmtId="0" fontId="1" fillId="0" borderId="1" xfId="0" applyFont="1" applyFill="1" applyBorder="1" applyAlignment="1">
      <alignment horizontal="left" vertical="top" wrapText="1"/>
    </xf>
    <xf numFmtId="0" fontId="0" fillId="0" borderId="5" xfId="0" applyFill="1" applyBorder="1" applyAlignment="1">
      <alignment horizontal="left" vertical="top" wrapText="1"/>
    </xf>
    <xf numFmtId="4" fontId="10" fillId="0" borderId="5" xfId="0" applyNumberFormat="1" applyFont="1" applyFill="1" applyBorder="1" applyAlignment="1">
      <alignment vertical="top" wrapText="1"/>
    </xf>
    <xf numFmtId="165" fontId="10" fillId="0" borderId="1" xfId="0" applyNumberFormat="1" applyFont="1" applyFill="1" applyBorder="1" applyAlignment="1">
      <alignment vertical="top" wrapText="1"/>
    </xf>
    <xf numFmtId="0" fontId="11" fillId="0" borderId="1" xfId="0" applyFont="1" applyFill="1" applyBorder="1" applyAlignment="1">
      <alignment horizontal="left" vertical="top" wrapText="1"/>
    </xf>
    <xf numFmtId="4" fontId="10" fillId="0" borderId="1" xfId="0" applyNumberFormat="1" applyFont="1" applyFill="1" applyBorder="1" applyAlignment="1">
      <alignment vertical="top" wrapText="1"/>
    </xf>
    <xf numFmtId="0" fontId="0" fillId="0" borderId="1" xfId="0" applyFill="1" applyBorder="1" applyAlignment="1">
      <alignment horizontal="left" vertical="top" wrapText="1"/>
    </xf>
    <xf numFmtId="0" fontId="0" fillId="0" borderId="1" xfId="0" applyFill="1" applyBorder="1" applyAlignment="1">
      <alignment horizontal="center" vertical="top" wrapText="1"/>
    </xf>
    <xf numFmtId="0" fontId="0" fillId="0" borderId="0" xfId="0" applyFont="1" applyFill="1" applyBorder="1" applyAlignment="1">
      <alignment horizontal="left" vertical="top" wrapText="1"/>
    </xf>
    <xf numFmtId="0" fontId="0" fillId="0" borderId="0" xfId="0" applyFill="1" applyBorder="1" applyAlignment="1">
      <alignment horizontal="center" vertical="top" wrapText="1"/>
    </xf>
    <xf numFmtId="0" fontId="11" fillId="0" borderId="0" xfId="0" applyFont="1" applyFill="1" applyBorder="1" applyAlignment="1">
      <alignment horizontal="left" vertical="top" wrapText="1"/>
    </xf>
    <xf numFmtId="4" fontId="12" fillId="0" borderId="0" xfId="0" applyNumberFormat="1" applyFont="1" applyFill="1" applyBorder="1" applyAlignment="1">
      <alignment vertical="top" wrapText="1"/>
    </xf>
    <xf numFmtId="4" fontId="10" fillId="0" borderId="0" xfId="0" applyNumberFormat="1" applyFont="1" applyFill="1" applyBorder="1" applyAlignment="1">
      <alignment vertical="top" wrapText="1"/>
    </xf>
    <xf numFmtId="4" fontId="14" fillId="0" borderId="1" xfId="0" applyNumberFormat="1" applyFont="1" applyFill="1" applyBorder="1" applyAlignment="1">
      <alignment horizontal="center" vertical="top" wrapText="1"/>
    </xf>
    <xf numFmtId="4" fontId="10" fillId="0" borderId="1" xfId="0" applyNumberFormat="1" applyFont="1" applyFill="1" applyBorder="1" applyAlignment="1">
      <alignment horizontal="center" vertical="top"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Border="1" applyAlignment="1">
      <alignment horizontal="left" vertical="top" wrapText="1"/>
    </xf>
    <xf numFmtId="0" fontId="7" fillId="0" borderId="15" xfId="0" applyFont="1" applyBorder="1" applyAlignment="1">
      <alignment horizontal="center"/>
    </xf>
    <xf numFmtId="0" fontId="7" fillId="0" borderId="0" xfId="0" applyFont="1" applyAlignment="1">
      <alignment horizontal="center"/>
    </xf>
    <xf numFmtId="0" fontId="8" fillId="0" borderId="0" xfId="0" applyFont="1" applyFill="1" applyAlignment="1">
      <alignment horizontal="center" vertical="center" wrapText="1"/>
    </xf>
    <xf numFmtId="0" fontId="7" fillId="0" borderId="0" xfId="0" applyFont="1" applyAlignment="1">
      <alignment vertical="center"/>
    </xf>
    <xf numFmtId="0" fontId="7" fillId="0" borderId="0" xfId="0" applyFont="1" applyAlignment="1">
      <alignment horizontal="left" vertical="top" wrapText="1"/>
    </xf>
    <xf numFmtId="0" fontId="7" fillId="0" borderId="0" xfId="0" applyFont="1" applyAlignment="1">
      <alignment horizontal="right" vertical="center"/>
    </xf>
    <xf numFmtId="0" fontId="9" fillId="0" borderId="0" xfId="1" applyAlignment="1" applyProtection="1">
      <alignment horizontal="center"/>
    </xf>
    <xf numFmtId="0" fontId="0" fillId="0" borderId="16" xfId="0" applyBorder="1" applyAlignment="1">
      <alignment horizontal="left"/>
    </xf>
    <xf numFmtId="0" fontId="0" fillId="0" borderId="0" xfId="0" applyAlignment="1">
      <alignment horizontal="left" vertical="top"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5"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0" fillId="0" borderId="0" xfId="0" applyAlignment="1">
      <alignment horizontal="left" wrapText="1"/>
    </xf>
    <xf numFmtId="0" fontId="0" fillId="0" borderId="1" xfId="0" applyFont="1" applyBorder="1" applyAlignment="1">
      <alignment horizontal="center" vertical="center"/>
    </xf>
    <xf numFmtId="0" fontId="0" fillId="0" borderId="0" xfId="0" applyFill="1" applyAlignment="1">
      <alignment horizontal="left" vertical="top" wrapText="1"/>
    </xf>
    <xf numFmtId="0" fontId="0" fillId="0" borderId="1" xfId="0" applyFill="1" applyBorder="1" applyAlignment="1">
      <alignment horizontal="left" vertical="top" wrapText="1"/>
    </xf>
    <xf numFmtId="0" fontId="0" fillId="0" borderId="5" xfId="0" applyFill="1" applyBorder="1" applyAlignment="1">
      <alignment horizontal="center" vertical="top" wrapText="1"/>
    </xf>
    <xf numFmtId="0" fontId="0" fillId="0" borderId="7" xfId="0" applyFill="1" applyBorder="1" applyAlignment="1">
      <alignment horizontal="center" vertical="top" wrapText="1"/>
    </xf>
    <xf numFmtId="0" fontId="0" fillId="0" borderId="6" xfId="0" applyFill="1" applyBorder="1" applyAlignment="1">
      <alignment horizontal="center" vertical="top"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7" xfId="0" applyFill="1" applyBorder="1" applyAlignment="1">
      <alignment horizontal="center" vertical="center"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0" xfId="0" applyAlignment="1">
      <alignment horizontal="left"/>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 xfId="0" applyFont="1" applyBorder="1" applyAlignment="1">
      <alignment horizontal="left" vertical="top" wrapText="1"/>
    </xf>
    <xf numFmtId="0" fontId="0" fillId="0" borderId="1" xfId="0" applyBorder="1" applyAlignment="1">
      <alignment horizontal="left" vertical="top" wrapText="1"/>
    </xf>
    <xf numFmtId="0" fontId="0" fillId="0" borderId="15" xfId="0" applyBorder="1" applyAlignment="1">
      <alignment horizontal="left" vertical="top"/>
    </xf>
    <xf numFmtId="0" fontId="10" fillId="0" borderId="1" xfId="0" applyFont="1" applyBorder="1" applyAlignment="1">
      <alignment horizontal="left"/>
    </xf>
    <xf numFmtId="0" fontId="10" fillId="0" borderId="1" xfId="0" applyFont="1" applyBorder="1" applyAlignment="1">
      <alignment horizont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2" fontId="14" fillId="0" borderId="2" xfId="0" applyNumberFormat="1" applyFont="1" applyBorder="1" applyAlignment="1">
      <alignment horizontal="center" vertical="center"/>
    </xf>
    <xf numFmtId="2" fontId="14" fillId="0" borderId="4" xfId="0" applyNumberFormat="1" applyFont="1" applyBorder="1" applyAlignment="1">
      <alignment horizontal="center" vertical="center"/>
    </xf>
    <xf numFmtId="0" fontId="0" fillId="0" borderId="1" xfId="0" applyBorder="1" applyAlignment="1">
      <alignment horizontal="left" vertical="center" wrapText="1"/>
    </xf>
    <xf numFmtId="0" fontId="0" fillId="0" borderId="11" xfId="0" applyBorder="1"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5" xfId="0"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center" vertical="center"/>
    </xf>
    <xf numFmtId="2" fontId="10" fillId="0" borderId="2" xfId="0" applyNumberFormat="1" applyFont="1" applyBorder="1" applyAlignment="1">
      <alignment horizontal="center" vertical="center"/>
    </xf>
    <xf numFmtId="2" fontId="10" fillId="0" borderId="4" xfId="0" applyNumberFormat="1" applyFont="1" applyBorder="1" applyAlignment="1">
      <alignment horizontal="center" vertical="center"/>
    </xf>
    <xf numFmtId="0" fontId="0" fillId="0" borderId="1" xfId="0" applyBorder="1" applyAlignment="1">
      <alignment horizontal="center" vertical="top"/>
    </xf>
    <xf numFmtId="0" fontId="10" fillId="0" borderId="1" xfId="0" applyFont="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vertical="center" wrapText="1"/>
    </xf>
    <xf numFmtId="0" fontId="0" fillId="0" borderId="0" xfId="0" applyFont="1" applyFill="1" applyBorder="1"/>
    <xf numFmtId="0" fontId="0" fillId="0" borderId="0" xfId="0" applyFont="1" applyFill="1"/>
    <xf numFmtId="0" fontId="0" fillId="0" borderId="5" xfId="0" applyBorder="1" applyAlignment="1">
      <alignment horizontal="center" vertical="top" wrapText="1"/>
    </xf>
    <xf numFmtId="0" fontId="0" fillId="0" borderId="7" xfId="0" applyBorder="1" applyAlignment="1">
      <alignment horizontal="center" vertical="top" wrapText="1"/>
    </xf>
    <xf numFmtId="0" fontId="0" fillId="0" borderId="6" xfId="0" applyBorder="1" applyAlignment="1">
      <alignment horizontal="center"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ko@cherra.ru"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I33"/>
  <sheetViews>
    <sheetView tabSelected="1" view="pageBreakPreview" zoomScale="60" zoomScaleNormal="100" workbookViewId="0">
      <selection activeCell="A14" sqref="A14:I14"/>
    </sheetView>
  </sheetViews>
  <sheetFormatPr defaultColWidth="9.140625" defaultRowHeight="15.75"/>
  <cols>
    <col min="1" max="1" width="10.5703125" style="19" customWidth="1"/>
    <col min="2" max="3" width="9.140625" style="19"/>
    <col min="4" max="4" width="9.85546875" style="19" customWidth="1"/>
    <col min="5" max="5" width="10.7109375" style="19" customWidth="1"/>
    <col min="6" max="6" width="9.85546875" style="19" customWidth="1"/>
    <col min="7" max="7" width="9.140625" style="19"/>
    <col min="8" max="8" width="11.28515625" style="19" bestFit="1" customWidth="1"/>
    <col min="9" max="9" width="10.5703125" style="19" customWidth="1"/>
    <col min="10" max="16384" width="9.140625" style="19"/>
  </cols>
  <sheetData>
    <row r="1" spans="1:9">
      <c r="A1" s="118" t="s">
        <v>85</v>
      </c>
      <c r="B1" s="118"/>
      <c r="C1" s="118"/>
      <c r="D1" s="118"/>
      <c r="E1" s="118"/>
      <c r="F1" s="118"/>
      <c r="G1" s="118"/>
      <c r="H1" s="118"/>
      <c r="I1" s="118"/>
    </row>
    <row r="12" spans="1:9">
      <c r="A12" s="118" t="s">
        <v>86</v>
      </c>
      <c r="B12" s="118"/>
      <c r="C12" s="118"/>
      <c r="D12" s="118"/>
      <c r="E12" s="118"/>
      <c r="F12" s="118"/>
      <c r="G12" s="118"/>
      <c r="H12" s="118"/>
      <c r="I12" s="118"/>
    </row>
    <row r="13" spans="1:9">
      <c r="A13" s="28"/>
      <c r="B13" s="28"/>
      <c r="C13" s="28"/>
      <c r="D13" s="28"/>
      <c r="E13" s="28"/>
      <c r="F13" s="28"/>
      <c r="G13" s="28"/>
      <c r="H13" s="28"/>
      <c r="I13" s="28"/>
    </row>
    <row r="14" spans="1:9" ht="104.25" customHeight="1">
      <c r="A14" s="119" t="s">
        <v>162</v>
      </c>
      <c r="B14" s="119"/>
      <c r="C14" s="119"/>
      <c r="D14" s="119"/>
      <c r="E14" s="119"/>
      <c r="F14" s="119"/>
      <c r="G14" s="119"/>
      <c r="H14" s="119"/>
      <c r="I14" s="119"/>
    </row>
    <row r="15" spans="1:9" ht="15" customHeight="1">
      <c r="A15" s="28"/>
      <c r="B15" s="28"/>
      <c r="C15" s="28"/>
      <c r="D15" s="28"/>
      <c r="E15" s="28"/>
      <c r="F15" s="28"/>
      <c r="G15" s="28"/>
      <c r="H15" s="28"/>
      <c r="I15" s="28"/>
    </row>
    <row r="16" spans="1:9" ht="45.75" customHeight="1">
      <c r="A16" s="20"/>
      <c r="B16" s="20"/>
      <c r="D16" s="30" t="s">
        <v>75</v>
      </c>
      <c r="E16" s="30">
        <v>2024</v>
      </c>
      <c r="F16" s="30" t="s">
        <v>76</v>
      </c>
    </row>
    <row r="18" spans="4:9" ht="15" customHeight="1"/>
    <row r="19" spans="4:9" ht="15" customHeight="1"/>
    <row r="20" spans="4:9" ht="15" customHeight="1"/>
    <row r="21" spans="4:9" ht="15" customHeight="1"/>
    <row r="22" spans="4:9" ht="15" customHeight="1"/>
    <row r="23" spans="4:9" ht="15.75" customHeight="1"/>
    <row r="24" spans="4:9" ht="120" customHeight="1">
      <c r="D24" s="120" t="s">
        <v>87</v>
      </c>
      <c r="E24" s="120"/>
      <c r="F24" s="120"/>
      <c r="G24" s="121" t="s">
        <v>111</v>
      </c>
      <c r="H24" s="121"/>
      <c r="I24" s="121"/>
    </row>
    <row r="25" spans="4:9">
      <c r="D25" s="122" t="s">
        <v>11</v>
      </c>
      <c r="E25" s="122"/>
      <c r="F25" s="122"/>
      <c r="G25" s="118" t="s">
        <v>144</v>
      </c>
      <c r="H25" s="118"/>
      <c r="I25" s="118"/>
    </row>
    <row r="26" spans="4:9">
      <c r="D26" s="122" t="s">
        <v>74</v>
      </c>
      <c r="E26" s="122"/>
      <c r="F26" s="122"/>
      <c r="G26" s="118" t="s">
        <v>110</v>
      </c>
      <c r="H26" s="118"/>
      <c r="I26" s="118"/>
    </row>
    <row r="27" spans="4:9">
      <c r="D27" s="34"/>
      <c r="E27" s="34"/>
      <c r="F27" s="34" t="s">
        <v>95</v>
      </c>
      <c r="G27" s="123" t="s">
        <v>145</v>
      </c>
      <c r="H27" s="118"/>
      <c r="I27" s="118"/>
    </row>
    <row r="28" spans="4:9" ht="32.1" customHeight="1">
      <c r="D28" s="122" t="s">
        <v>12</v>
      </c>
      <c r="E28" s="122"/>
      <c r="F28" s="122"/>
      <c r="G28" s="117"/>
      <c r="H28" s="117"/>
      <c r="I28" s="117"/>
    </row>
    <row r="29" spans="4:9">
      <c r="H29" s="94" t="s">
        <v>159</v>
      </c>
    </row>
    <row r="31" spans="4:9" ht="15" customHeight="1"/>
    <row r="33" spans="1:9">
      <c r="A33" s="118" t="s">
        <v>160</v>
      </c>
      <c r="B33" s="118"/>
      <c r="C33" s="118"/>
      <c r="D33" s="118"/>
      <c r="E33" s="118"/>
      <c r="F33" s="118"/>
      <c r="G33" s="118"/>
      <c r="H33" s="118"/>
      <c r="I33" s="118"/>
    </row>
  </sheetData>
  <mergeCells count="13">
    <mergeCell ref="G28:I28"/>
    <mergeCell ref="A33:I33"/>
    <mergeCell ref="A1:I1"/>
    <mergeCell ref="A12:I12"/>
    <mergeCell ref="A14:I14"/>
    <mergeCell ref="D24:F24"/>
    <mergeCell ref="G24:I24"/>
    <mergeCell ref="D25:F25"/>
    <mergeCell ref="G25:I25"/>
    <mergeCell ref="D26:F26"/>
    <mergeCell ref="G26:I26"/>
    <mergeCell ref="D28:F28"/>
    <mergeCell ref="G27:I27"/>
  </mergeCells>
  <hyperlinks>
    <hyperlink ref="G27" r:id="rId1"/>
  </hyperlinks>
  <pageMargins left="0.7" right="0.7" top="0.75" bottom="0.75" header="0.3" footer="0.3"/>
  <pageSetup paperSize="9" scale="95" orientation="portrait" r:id="rId2"/>
  <legacyDrawing r:id="rId3"/>
</worksheet>
</file>

<file path=xl/worksheets/sheet2.xml><?xml version="1.0" encoding="utf-8"?>
<worksheet xmlns="http://schemas.openxmlformats.org/spreadsheetml/2006/main" xmlns:r="http://schemas.openxmlformats.org/officeDocument/2006/relationships">
  <sheetPr>
    <tabColor rgb="FF00B050"/>
  </sheetPr>
  <dimension ref="A1:I17"/>
  <sheetViews>
    <sheetView view="pageBreakPreview" topLeftCell="A7" zoomScaleSheetLayoutView="100" workbookViewId="0">
      <selection activeCell="B13" sqref="B13:C13"/>
    </sheetView>
  </sheetViews>
  <sheetFormatPr defaultColWidth="9.140625" defaultRowHeight="15"/>
  <cols>
    <col min="1" max="1" width="5.42578125" style="8" customWidth="1"/>
    <col min="2" max="2" width="33.140625" style="8" customWidth="1"/>
    <col min="3" max="3" width="14.140625" style="8" customWidth="1"/>
    <col min="4" max="4" width="18.28515625" style="8" customWidth="1"/>
    <col min="5" max="5" width="12.140625" style="8" customWidth="1"/>
    <col min="6" max="6" width="12.42578125" style="8" customWidth="1"/>
    <col min="7" max="7" width="33.85546875" style="8" customWidth="1"/>
    <col min="8" max="16384" width="9.140625" style="8"/>
  </cols>
  <sheetData>
    <row r="1" spans="1:9" ht="20.25" customHeight="1">
      <c r="A1" s="125" t="s">
        <v>18</v>
      </c>
      <c r="B1" s="125"/>
      <c r="C1" s="125"/>
      <c r="D1" s="125"/>
      <c r="E1" s="125"/>
      <c r="F1" s="125"/>
      <c r="G1" s="125"/>
    </row>
    <row r="2" spans="1:9">
      <c r="G2" s="7" t="s">
        <v>19</v>
      </c>
    </row>
    <row r="3" spans="1:9" ht="15" customHeight="1">
      <c r="A3" s="126" t="s">
        <v>20</v>
      </c>
      <c r="B3" s="129" t="s">
        <v>21</v>
      </c>
      <c r="C3" s="126" t="s">
        <v>22</v>
      </c>
      <c r="D3" s="130" t="s">
        <v>23</v>
      </c>
      <c r="E3" s="130"/>
      <c r="F3" s="130"/>
      <c r="G3" s="131" t="s">
        <v>97</v>
      </c>
    </row>
    <row r="4" spans="1:9" ht="27.75" customHeight="1">
      <c r="A4" s="127"/>
      <c r="B4" s="127"/>
      <c r="C4" s="127"/>
      <c r="D4" s="132" t="s">
        <v>24</v>
      </c>
      <c r="E4" s="133" t="s">
        <v>25</v>
      </c>
      <c r="F4" s="133"/>
      <c r="G4" s="130"/>
    </row>
    <row r="5" spans="1:9" ht="18" customHeight="1">
      <c r="A5" s="128"/>
      <c r="B5" s="128"/>
      <c r="C5" s="128"/>
      <c r="D5" s="133"/>
      <c r="E5" s="9" t="s">
        <v>0</v>
      </c>
      <c r="F5" s="9" t="s">
        <v>1</v>
      </c>
      <c r="G5" s="130"/>
    </row>
    <row r="6" spans="1:9">
      <c r="A6" s="10">
        <v>1</v>
      </c>
      <c r="B6" s="70">
        <v>2</v>
      </c>
      <c r="C6" s="70">
        <v>3</v>
      </c>
      <c r="D6" s="70">
        <v>4</v>
      </c>
      <c r="E6" s="70">
        <v>5</v>
      </c>
      <c r="F6" s="70">
        <v>6</v>
      </c>
      <c r="G6" s="70">
        <v>7</v>
      </c>
    </row>
    <row r="7" spans="1:9" ht="30.75" customHeight="1">
      <c r="A7" s="11"/>
      <c r="B7" s="134" t="s">
        <v>171</v>
      </c>
      <c r="C7" s="135"/>
      <c r="D7" s="135"/>
      <c r="E7" s="135"/>
      <c r="F7" s="135"/>
      <c r="G7" s="136"/>
    </row>
    <row r="8" spans="1:9" s="184" customFormat="1" ht="30" customHeight="1">
      <c r="A8" s="115">
        <v>1</v>
      </c>
      <c r="B8" s="181" t="s">
        <v>116</v>
      </c>
      <c r="C8" s="62" t="s">
        <v>101</v>
      </c>
      <c r="D8" s="62">
        <v>13</v>
      </c>
      <c r="E8" s="62">
        <v>13</v>
      </c>
      <c r="F8" s="62">
        <v>13</v>
      </c>
      <c r="G8" s="182"/>
      <c r="H8" s="35"/>
      <c r="I8" s="183"/>
    </row>
    <row r="9" spans="1:9" s="184" customFormat="1" ht="44.25" customHeight="1">
      <c r="A9" s="115">
        <v>2</v>
      </c>
      <c r="B9" s="181" t="s">
        <v>117</v>
      </c>
      <c r="C9" s="62" t="s">
        <v>101</v>
      </c>
      <c r="D9" s="62">
        <v>100</v>
      </c>
      <c r="E9" s="62">
        <v>100</v>
      </c>
      <c r="F9" s="62">
        <v>100</v>
      </c>
      <c r="G9" s="182"/>
    </row>
    <row r="10" spans="1:9" s="184" customFormat="1" ht="30.75" customHeight="1">
      <c r="A10" s="115">
        <v>3</v>
      </c>
      <c r="B10" s="181" t="s">
        <v>118</v>
      </c>
      <c r="C10" s="62" t="s">
        <v>101</v>
      </c>
      <c r="D10" s="62">
        <v>100</v>
      </c>
      <c r="E10" s="62">
        <v>100</v>
      </c>
      <c r="F10" s="62">
        <v>100</v>
      </c>
      <c r="G10" s="182"/>
    </row>
    <row r="11" spans="1:9" s="184" customFormat="1" ht="31.5" customHeight="1">
      <c r="A11" s="115">
        <v>4</v>
      </c>
      <c r="B11" s="181" t="s">
        <v>119</v>
      </c>
      <c r="C11" s="62" t="s">
        <v>101</v>
      </c>
      <c r="D11" s="62">
        <v>10</v>
      </c>
      <c r="E11" s="62">
        <v>10</v>
      </c>
      <c r="F11" s="62">
        <v>10</v>
      </c>
      <c r="G11" s="182"/>
    </row>
    <row r="12" spans="1:9" s="184" customFormat="1" ht="123" customHeight="1">
      <c r="A12" s="115">
        <v>5</v>
      </c>
      <c r="B12" s="181" t="s">
        <v>120</v>
      </c>
      <c r="C12" s="62" t="s">
        <v>101</v>
      </c>
      <c r="D12" s="62">
        <v>100</v>
      </c>
      <c r="E12" s="62">
        <v>100</v>
      </c>
      <c r="F12" s="62">
        <v>100</v>
      </c>
      <c r="G12" s="182"/>
    </row>
    <row r="13" spans="1:9" s="184" customFormat="1" ht="67.5" customHeight="1">
      <c r="A13" s="115">
        <v>6</v>
      </c>
      <c r="B13" s="181" t="s">
        <v>172</v>
      </c>
      <c r="C13" s="62" t="s">
        <v>101</v>
      </c>
      <c r="D13" s="62">
        <v>100</v>
      </c>
      <c r="E13" s="62">
        <v>100</v>
      </c>
      <c r="F13" s="62">
        <v>100</v>
      </c>
      <c r="G13" s="181"/>
    </row>
    <row r="14" spans="1:9" ht="19.5" customHeight="1">
      <c r="A14" s="69"/>
      <c r="B14" s="180" t="s">
        <v>173</v>
      </c>
      <c r="C14" s="180"/>
      <c r="D14" s="180"/>
      <c r="E14" s="180"/>
      <c r="F14" s="180"/>
      <c r="G14" s="180"/>
    </row>
    <row r="15" spans="1:9" ht="63.75" customHeight="1">
      <c r="A15" s="70">
        <v>7</v>
      </c>
      <c r="B15" s="63" t="s">
        <v>121</v>
      </c>
      <c r="C15" s="36" t="s">
        <v>101</v>
      </c>
      <c r="D15" s="36">
        <v>100</v>
      </c>
      <c r="E15" s="36">
        <v>100</v>
      </c>
      <c r="F15" s="36">
        <v>100</v>
      </c>
      <c r="G15" s="63"/>
    </row>
    <row r="16" spans="1:9" ht="183.75" customHeight="1">
      <c r="A16" s="70">
        <v>8</v>
      </c>
      <c r="B16" s="63" t="s">
        <v>129</v>
      </c>
      <c r="C16" s="36" t="s">
        <v>101</v>
      </c>
      <c r="D16" s="36" t="s">
        <v>135</v>
      </c>
      <c r="E16" s="36">
        <v>0</v>
      </c>
      <c r="F16" s="36">
        <v>0</v>
      </c>
      <c r="G16" s="73"/>
    </row>
    <row r="17" spans="1:7">
      <c r="A17" s="124" t="s">
        <v>26</v>
      </c>
      <c r="B17" s="124"/>
      <c r="C17" s="124"/>
      <c r="D17" s="124"/>
      <c r="E17" s="124"/>
      <c r="F17" s="124"/>
      <c r="G17" s="124"/>
    </row>
  </sheetData>
  <mergeCells count="11">
    <mergeCell ref="A17:G17"/>
    <mergeCell ref="A1:G1"/>
    <mergeCell ref="A3:A5"/>
    <mergeCell ref="B3:B5"/>
    <mergeCell ref="C3:C5"/>
    <mergeCell ref="D3:F3"/>
    <mergeCell ref="G3:G5"/>
    <mergeCell ref="D4:D5"/>
    <mergeCell ref="E4:F4"/>
    <mergeCell ref="B7:G7"/>
    <mergeCell ref="B14:G14"/>
  </mergeCells>
  <pageMargins left="0.70866141732283472" right="0.70866141732283472" top="0.74803149606299213" bottom="0.55118110236220474" header="0.31496062992125984" footer="0.31496062992125984"/>
  <pageSetup paperSize="9" scale="91" orientation="landscape" r:id="rId1"/>
  <rowBreaks count="1" manualBreakCount="1">
    <brk id="13" max="6" man="1"/>
  </rowBreaks>
</worksheet>
</file>

<file path=xl/worksheets/sheet3.xml><?xml version="1.0" encoding="utf-8"?>
<worksheet xmlns="http://schemas.openxmlformats.org/spreadsheetml/2006/main" xmlns:r="http://schemas.openxmlformats.org/officeDocument/2006/relationships">
  <sheetPr>
    <tabColor rgb="FF00B050"/>
  </sheetPr>
  <dimension ref="A1:J10"/>
  <sheetViews>
    <sheetView view="pageBreakPreview" zoomScale="70" zoomScaleSheetLayoutView="70" workbookViewId="0">
      <selection activeCell="G8" sqref="G8"/>
    </sheetView>
  </sheetViews>
  <sheetFormatPr defaultColWidth="9.140625" defaultRowHeight="15"/>
  <cols>
    <col min="1" max="1" width="5.42578125" style="8" customWidth="1"/>
    <col min="2" max="2" width="37.7109375" style="29" customWidth="1"/>
    <col min="3" max="3" width="19" style="8" customWidth="1"/>
    <col min="4" max="4" width="12.42578125" style="8" customWidth="1"/>
    <col min="5" max="5" width="12.140625" style="8" customWidth="1"/>
    <col min="6" max="6" width="12.28515625" style="8" customWidth="1"/>
    <col min="7" max="7" width="11.85546875" style="8" customWidth="1"/>
    <col min="8" max="8" width="22.42578125" style="8" customWidth="1"/>
    <col min="9" max="9" width="30" style="8" customWidth="1"/>
    <col min="10" max="10" width="18.28515625" style="8" customWidth="1"/>
    <col min="11" max="16384" width="9.140625" style="8"/>
  </cols>
  <sheetData>
    <row r="1" spans="1:10" ht="31.5" customHeight="1">
      <c r="A1" s="125" t="s">
        <v>82</v>
      </c>
      <c r="B1" s="125"/>
      <c r="C1" s="125"/>
      <c r="D1" s="125"/>
      <c r="E1" s="125"/>
      <c r="F1" s="125"/>
      <c r="G1" s="125"/>
      <c r="H1" s="125"/>
      <c r="I1" s="125"/>
      <c r="J1" s="125"/>
    </row>
    <row r="2" spans="1:10">
      <c r="J2" s="7" t="s">
        <v>27</v>
      </c>
    </row>
    <row r="3" spans="1:10" ht="15" customHeight="1">
      <c r="A3" s="130" t="s">
        <v>20</v>
      </c>
      <c r="B3" s="129" t="s">
        <v>28</v>
      </c>
      <c r="C3" s="131" t="s">
        <v>10</v>
      </c>
      <c r="D3" s="130" t="s">
        <v>29</v>
      </c>
      <c r="E3" s="130"/>
      <c r="F3" s="130" t="s">
        <v>30</v>
      </c>
      <c r="G3" s="130"/>
      <c r="H3" s="141" t="s">
        <v>31</v>
      </c>
      <c r="I3" s="141"/>
      <c r="J3" s="131" t="s">
        <v>32</v>
      </c>
    </row>
    <row r="4" spans="1:10" ht="44.25" customHeight="1">
      <c r="A4" s="130"/>
      <c r="B4" s="128"/>
      <c r="C4" s="130"/>
      <c r="D4" s="9" t="s">
        <v>33</v>
      </c>
      <c r="E4" s="9" t="s">
        <v>34</v>
      </c>
      <c r="F4" s="9" t="s">
        <v>33</v>
      </c>
      <c r="G4" s="9" t="s">
        <v>34</v>
      </c>
      <c r="H4" s="9" t="s">
        <v>33</v>
      </c>
      <c r="I4" s="9" t="s">
        <v>34</v>
      </c>
      <c r="J4" s="141"/>
    </row>
    <row r="5" spans="1:10">
      <c r="A5" s="10">
        <v>1</v>
      </c>
      <c r="B5" s="27">
        <v>2</v>
      </c>
      <c r="C5" s="10">
        <v>3</v>
      </c>
      <c r="D5" s="10">
        <v>4</v>
      </c>
      <c r="E5" s="10">
        <v>5</v>
      </c>
      <c r="F5" s="10">
        <v>6</v>
      </c>
      <c r="G5" s="10">
        <v>7</v>
      </c>
      <c r="H5" s="9">
        <v>8</v>
      </c>
      <c r="I5" s="9">
        <v>9</v>
      </c>
      <c r="J5" s="9">
        <v>10</v>
      </c>
    </row>
    <row r="6" spans="1:10" hidden="1">
      <c r="A6" s="11"/>
      <c r="B6" s="137" t="s">
        <v>35</v>
      </c>
      <c r="C6" s="138"/>
      <c r="D6" s="138"/>
      <c r="E6" s="138"/>
      <c r="F6" s="138"/>
      <c r="G6" s="138"/>
      <c r="H6" s="138"/>
      <c r="I6" s="138"/>
      <c r="J6" s="139"/>
    </row>
    <row r="7" spans="1:10" ht="409.5" customHeight="1">
      <c r="A7" s="13" t="s">
        <v>142</v>
      </c>
      <c r="B7" s="39" t="s">
        <v>138</v>
      </c>
      <c r="C7" s="75" t="s">
        <v>112</v>
      </c>
      <c r="D7" s="75" t="s">
        <v>83</v>
      </c>
      <c r="E7" s="60" t="s">
        <v>84</v>
      </c>
      <c r="F7" s="75" t="s">
        <v>83</v>
      </c>
      <c r="G7" s="60" t="s">
        <v>84</v>
      </c>
      <c r="H7" s="82" t="s">
        <v>133</v>
      </c>
      <c r="I7" s="36" t="s">
        <v>134</v>
      </c>
      <c r="J7" s="61" t="s">
        <v>96</v>
      </c>
    </row>
    <row r="8" spans="1:10" ht="135.75" customHeight="1">
      <c r="A8" s="13" t="s">
        <v>143</v>
      </c>
      <c r="B8" s="39" t="s">
        <v>139</v>
      </c>
      <c r="C8" s="75" t="s">
        <v>112</v>
      </c>
      <c r="D8" s="74" t="s">
        <v>83</v>
      </c>
      <c r="E8" s="74" t="s">
        <v>84</v>
      </c>
      <c r="F8" s="74" t="s">
        <v>83</v>
      </c>
      <c r="G8" s="74" t="s">
        <v>84</v>
      </c>
      <c r="H8" s="75" t="s">
        <v>102</v>
      </c>
      <c r="I8" s="36" t="s">
        <v>113</v>
      </c>
      <c r="J8" s="75" t="s">
        <v>96</v>
      </c>
    </row>
    <row r="10" spans="1:10">
      <c r="A10" s="140" t="s">
        <v>36</v>
      </c>
      <c r="B10" s="140"/>
      <c r="C10" s="140"/>
      <c r="D10" s="140"/>
      <c r="E10" s="140"/>
      <c r="F10" s="140"/>
      <c r="G10" s="140"/>
      <c r="H10" s="140"/>
      <c r="I10" s="140"/>
      <c r="J10" s="140"/>
    </row>
  </sheetData>
  <mergeCells count="10">
    <mergeCell ref="B6:J6"/>
    <mergeCell ref="A10:J10"/>
    <mergeCell ref="A1:J1"/>
    <mergeCell ref="A3:A4"/>
    <mergeCell ref="B3:B4"/>
    <mergeCell ref="C3:C4"/>
    <mergeCell ref="D3:E3"/>
    <mergeCell ref="F3:G3"/>
    <mergeCell ref="H3:I3"/>
    <mergeCell ref="J3:J4"/>
  </mergeCells>
  <pageMargins left="0.7" right="0.7" top="0.75" bottom="0.75" header="0.3" footer="0.3"/>
  <pageSetup paperSize="9" scale="71" orientation="landscape" r:id="rId1"/>
</worksheet>
</file>

<file path=xl/worksheets/sheet4.xml><?xml version="1.0" encoding="utf-8"?>
<worksheet xmlns="http://schemas.openxmlformats.org/spreadsheetml/2006/main" xmlns:r="http://schemas.openxmlformats.org/officeDocument/2006/relationships">
  <sheetPr>
    <tabColor rgb="FF00B050"/>
    <pageSetUpPr fitToPage="1"/>
  </sheetPr>
  <dimension ref="A1:I19"/>
  <sheetViews>
    <sheetView view="pageBreakPreview" topLeftCell="A7" zoomScale="80" zoomScaleSheetLayoutView="80" workbookViewId="0">
      <selection activeCell="F16" sqref="F16"/>
    </sheetView>
  </sheetViews>
  <sheetFormatPr defaultColWidth="9.140625" defaultRowHeight="15"/>
  <cols>
    <col min="1" max="1" width="25.85546875" style="8" customWidth="1"/>
    <col min="2" max="2" width="32.42578125" style="8" customWidth="1"/>
    <col min="3" max="3" width="16.7109375" style="8" customWidth="1"/>
    <col min="4" max="4" width="19.7109375" style="8" customWidth="1"/>
    <col min="5" max="5" width="17.7109375" style="8" customWidth="1"/>
    <col min="6" max="6" width="20.42578125" style="8" customWidth="1"/>
    <col min="7" max="16384" width="9.140625" style="8"/>
  </cols>
  <sheetData>
    <row r="1" spans="1:9" ht="31.5" customHeight="1">
      <c r="A1" s="125" t="s">
        <v>37</v>
      </c>
      <c r="B1" s="125"/>
      <c r="C1" s="125"/>
      <c r="D1" s="125"/>
      <c r="E1" s="125"/>
      <c r="F1" s="125"/>
    </row>
    <row r="2" spans="1:9">
      <c r="F2" s="7" t="s">
        <v>38</v>
      </c>
    </row>
    <row r="3" spans="1:9" ht="15" customHeight="1">
      <c r="A3" s="130" t="s">
        <v>39</v>
      </c>
      <c r="B3" s="131" t="s">
        <v>40</v>
      </c>
      <c r="C3" s="131" t="s">
        <v>41</v>
      </c>
      <c r="D3" s="152" t="s">
        <v>42</v>
      </c>
      <c r="E3" s="153"/>
      <c r="F3" s="154"/>
    </row>
    <row r="4" spans="1:9" ht="60" customHeight="1">
      <c r="A4" s="130"/>
      <c r="B4" s="130"/>
      <c r="C4" s="130"/>
      <c r="D4" s="62" t="s">
        <v>43</v>
      </c>
      <c r="E4" s="62" t="s">
        <v>44</v>
      </c>
      <c r="F4" s="12" t="s">
        <v>45</v>
      </c>
    </row>
    <row r="5" spans="1:9">
      <c r="A5" s="10">
        <v>1</v>
      </c>
      <c r="B5" s="10">
        <v>2</v>
      </c>
      <c r="C5" s="10">
        <v>3</v>
      </c>
      <c r="D5" s="36">
        <v>4</v>
      </c>
      <c r="E5" s="36">
        <v>5</v>
      </c>
      <c r="F5" s="10">
        <v>6</v>
      </c>
    </row>
    <row r="6" spans="1:9">
      <c r="A6" s="150" t="s">
        <v>46</v>
      </c>
      <c r="B6" s="144" t="s">
        <v>162</v>
      </c>
      <c r="C6" s="98" t="s">
        <v>81</v>
      </c>
      <c r="D6" s="90">
        <f>D7</f>
        <v>56360.1</v>
      </c>
      <c r="E6" s="91">
        <f>E7</f>
        <v>78651.399999999994</v>
      </c>
      <c r="F6" s="91">
        <f>F7</f>
        <v>75077.5</v>
      </c>
    </row>
    <row r="7" spans="1:9" ht="90">
      <c r="A7" s="151"/>
      <c r="B7" s="146"/>
      <c r="C7" s="98" t="s">
        <v>149</v>
      </c>
      <c r="D7" s="90">
        <f>D8+D14</f>
        <v>56360.1</v>
      </c>
      <c r="E7" s="91">
        <f>E8+E14</f>
        <v>78651.399999999994</v>
      </c>
      <c r="F7" s="91">
        <f>F8+F14</f>
        <v>75077.5</v>
      </c>
    </row>
    <row r="8" spans="1:9" ht="18" customHeight="1">
      <c r="A8" s="143" t="s">
        <v>47</v>
      </c>
      <c r="B8" s="144" t="s">
        <v>174</v>
      </c>
      <c r="C8" s="98" t="s">
        <v>81</v>
      </c>
      <c r="D8" s="90">
        <f>D9</f>
        <v>35757.199999999997</v>
      </c>
      <c r="E8" s="91">
        <f>E9</f>
        <v>53434.8</v>
      </c>
      <c r="F8" s="91">
        <f>F9</f>
        <v>50409.8</v>
      </c>
    </row>
    <row r="9" spans="1:9" ht="108" customHeight="1">
      <c r="A9" s="143"/>
      <c r="B9" s="146"/>
      <c r="C9" s="99" t="s">
        <v>149</v>
      </c>
      <c r="D9" s="100">
        <f>D10+D13</f>
        <v>35757.199999999997</v>
      </c>
      <c r="E9" s="101">
        <f>E10+E13</f>
        <v>53434.8</v>
      </c>
      <c r="F9" s="101">
        <f>F10+F13</f>
        <v>50409.8</v>
      </c>
    </row>
    <row r="10" spans="1:9" ht="120" customHeight="1">
      <c r="A10" s="144" t="s">
        <v>140</v>
      </c>
      <c r="B10" s="147" t="s">
        <v>130</v>
      </c>
      <c r="C10" s="102" t="s">
        <v>149</v>
      </c>
      <c r="D10" s="103">
        <f>D11+D12</f>
        <v>29726</v>
      </c>
      <c r="E10" s="101">
        <f>E11+E12</f>
        <v>43529</v>
      </c>
      <c r="F10" s="101">
        <f>F11+F12</f>
        <v>40504</v>
      </c>
      <c r="I10" s="47"/>
    </row>
    <row r="11" spans="1:9" ht="27.75" customHeight="1">
      <c r="A11" s="146"/>
      <c r="B11" s="148"/>
      <c r="C11" s="102" t="s">
        <v>155</v>
      </c>
      <c r="D11" s="103">
        <v>29726</v>
      </c>
      <c r="E11" s="101">
        <f>36105.4</f>
        <v>36105.4</v>
      </c>
      <c r="F11" s="101">
        <f>33772.4</f>
        <v>33772.400000000001</v>
      </c>
      <c r="I11" s="47"/>
    </row>
    <row r="12" spans="1:9" ht="22.5" customHeight="1">
      <c r="A12" s="145"/>
      <c r="B12" s="149"/>
      <c r="C12" s="102" t="s">
        <v>156</v>
      </c>
      <c r="D12" s="103">
        <v>0</v>
      </c>
      <c r="E12" s="101">
        <f>7423.6</f>
        <v>7423.6</v>
      </c>
      <c r="F12" s="101">
        <v>6731.6</v>
      </c>
      <c r="I12" s="47"/>
    </row>
    <row r="13" spans="1:9" ht="54" customHeight="1">
      <c r="A13" s="104" t="s">
        <v>154</v>
      </c>
      <c r="B13" s="105" t="s">
        <v>175</v>
      </c>
      <c r="C13" s="102"/>
      <c r="D13" s="103">
        <v>6031.2</v>
      </c>
      <c r="E13" s="101">
        <v>9905.7999999999993</v>
      </c>
      <c r="F13" s="101">
        <f>9905.8</f>
        <v>9905.7999999999993</v>
      </c>
      <c r="I13" s="47"/>
    </row>
    <row r="14" spans="1:9" ht="17.25" customHeight="1">
      <c r="A14" s="143" t="s">
        <v>103</v>
      </c>
      <c r="B14" s="144" t="s">
        <v>165</v>
      </c>
      <c r="C14" s="98" t="s">
        <v>81</v>
      </c>
      <c r="D14" s="90">
        <f t="shared" ref="D14:F15" si="0">D15</f>
        <v>20602.900000000001</v>
      </c>
      <c r="E14" s="91">
        <f t="shared" si="0"/>
        <v>25216.6</v>
      </c>
      <c r="F14" s="91">
        <f t="shared" si="0"/>
        <v>24667.7</v>
      </c>
    </row>
    <row r="15" spans="1:9" ht="52.9" customHeight="1">
      <c r="A15" s="143"/>
      <c r="B15" s="145"/>
      <c r="C15" s="102" t="s">
        <v>114</v>
      </c>
      <c r="D15" s="103">
        <f t="shared" si="0"/>
        <v>20602.900000000001</v>
      </c>
      <c r="E15" s="101">
        <f t="shared" si="0"/>
        <v>25216.6</v>
      </c>
      <c r="F15" s="101">
        <f t="shared" si="0"/>
        <v>24667.7</v>
      </c>
    </row>
    <row r="16" spans="1:9" ht="138.75" customHeight="1">
      <c r="A16" s="104" t="s">
        <v>141</v>
      </c>
      <c r="B16" s="105" t="s">
        <v>115</v>
      </c>
      <c r="C16" s="102" t="s">
        <v>114</v>
      </c>
      <c r="D16" s="103">
        <v>20602.900000000001</v>
      </c>
      <c r="E16" s="101">
        <v>25216.6</v>
      </c>
      <c r="F16" s="101">
        <f>24667.7</f>
        <v>24667.7</v>
      </c>
      <c r="H16" s="47"/>
    </row>
    <row r="17" spans="1:6">
      <c r="A17" s="106"/>
      <c r="B17" s="107"/>
      <c r="C17" s="108"/>
      <c r="D17" s="109"/>
      <c r="E17" s="109"/>
      <c r="F17" s="110"/>
    </row>
    <row r="18" spans="1:6">
      <c r="A18" s="142" t="s">
        <v>48</v>
      </c>
      <c r="B18" s="142"/>
      <c r="C18" s="142"/>
      <c r="D18" s="142"/>
      <c r="E18" s="142"/>
      <c r="F18" s="142"/>
    </row>
    <row r="19" spans="1:6" ht="32.25" customHeight="1">
      <c r="A19" s="125" t="s">
        <v>49</v>
      </c>
      <c r="B19" s="125"/>
      <c r="C19" s="125"/>
      <c r="D19" s="125"/>
      <c r="E19" s="125"/>
      <c r="F19" s="125"/>
    </row>
  </sheetData>
  <mergeCells count="15">
    <mergeCell ref="A6:A7"/>
    <mergeCell ref="B6:B7"/>
    <mergeCell ref="A1:F1"/>
    <mergeCell ref="A3:A4"/>
    <mergeCell ref="B3:B4"/>
    <mergeCell ref="C3:C4"/>
    <mergeCell ref="D3:F3"/>
    <mergeCell ref="A18:F18"/>
    <mergeCell ref="A19:F19"/>
    <mergeCell ref="A14:A15"/>
    <mergeCell ref="B14:B15"/>
    <mergeCell ref="A8:A9"/>
    <mergeCell ref="B8:B9"/>
    <mergeCell ref="B10:B12"/>
    <mergeCell ref="A10:A12"/>
  </mergeCells>
  <pageMargins left="0.70866141732283472" right="0.27559055118110237" top="0.74803149606299213" bottom="0.74803149606299213" header="0.31496062992125984" footer="0.31496062992125984"/>
  <pageSetup paperSize="9" scale="69" orientation="portrait" r:id="rId1"/>
</worksheet>
</file>

<file path=xl/worksheets/sheet5.xml><?xml version="1.0" encoding="utf-8"?>
<worksheet xmlns="http://schemas.openxmlformats.org/spreadsheetml/2006/main" xmlns:r="http://schemas.openxmlformats.org/officeDocument/2006/relationships">
  <sheetPr>
    <tabColor rgb="FF00B050"/>
    <pageSetUpPr fitToPage="1"/>
  </sheetPr>
  <dimension ref="A1:H30"/>
  <sheetViews>
    <sheetView view="pageBreakPreview" zoomScaleSheetLayoutView="100" workbookViewId="0">
      <selection activeCell="K5" sqref="K5"/>
    </sheetView>
  </sheetViews>
  <sheetFormatPr defaultColWidth="9.140625" defaultRowHeight="15"/>
  <cols>
    <col min="1" max="1" width="25" style="8" customWidth="1"/>
    <col min="2" max="2" width="35" style="8" customWidth="1"/>
    <col min="3" max="3" width="33.5703125" style="8" customWidth="1"/>
    <col min="4" max="4" width="16.42578125" style="8" customWidth="1"/>
    <col min="5" max="5" width="19.85546875" style="8" customWidth="1"/>
    <col min="6" max="6" width="13.28515625" style="8" customWidth="1"/>
    <col min="7" max="16384" width="9.140625" style="8"/>
  </cols>
  <sheetData>
    <row r="1" spans="1:8" ht="31.5" customHeight="1">
      <c r="A1" s="125" t="s">
        <v>50</v>
      </c>
      <c r="B1" s="125"/>
      <c r="C1" s="125"/>
      <c r="D1" s="125"/>
      <c r="E1" s="125"/>
      <c r="F1" s="14"/>
    </row>
    <row r="2" spans="1:8">
      <c r="E2" s="7" t="s">
        <v>51</v>
      </c>
      <c r="F2" s="7"/>
    </row>
    <row r="3" spans="1:8" ht="63.75" customHeight="1">
      <c r="A3" s="10" t="s">
        <v>52</v>
      </c>
      <c r="B3" s="15" t="s">
        <v>53</v>
      </c>
      <c r="C3" s="15" t="s">
        <v>54</v>
      </c>
      <c r="D3" s="15" t="s">
        <v>55</v>
      </c>
      <c r="E3" s="15" t="s">
        <v>56</v>
      </c>
      <c r="F3" s="7"/>
    </row>
    <row r="4" spans="1:8" s="16" customFormat="1">
      <c r="A4" s="10">
        <v>1</v>
      </c>
      <c r="B4" s="10">
        <v>2</v>
      </c>
      <c r="C4" s="10">
        <v>3</v>
      </c>
      <c r="D4" s="10">
        <v>4</v>
      </c>
      <c r="E4" s="36">
        <v>5</v>
      </c>
    </row>
    <row r="5" spans="1:8" s="16" customFormat="1" ht="15.75" customHeight="1">
      <c r="A5" s="156" t="s">
        <v>57</v>
      </c>
      <c r="B5" s="156" t="s">
        <v>163</v>
      </c>
      <c r="C5" s="39" t="s">
        <v>58</v>
      </c>
      <c r="D5" s="92">
        <v>78651.399999999994</v>
      </c>
      <c r="E5" s="111">
        <f>E6+E7+E8+E9+E10</f>
        <v>75077.5</v>
      </c>
      <c r="F5" s="95" t="s">
        <v>157</v>
      </c>
      <c r="G5" s="96">
        <f>D5-Табл.13!E6</f>
        <v>0</v>
      </c>
      <c r="H5" s="97">
        <f>E5-Табл.13!F6</f>
        <v>0</v>
      </c>
    </row>
    <row r="6" spans="1:8" s="16" customFormat="1" ht="15.75" customHeight="1">
      <c r="A6" s="157"/>
      <c r="B6" s="157"/>
      <c r="C6" s="42" t="s">
        <v>59</v>
      </c>
      <c r="D6" s="93">
        <v>77356</v>
      </c>
      <c r="E6" s="112">
        <f>E12+E18</f>
        <v>73850.3</v>
      </c>
    </row>
    <row r="7" spans="1:8" s="16" customFormat="1" ht="15.75" customHeight="1">
      <c r="A7" s="157"/>
      <c r="B7" s="157"/>
      <c r="C7" s="41" t="s">
        <v>60</v>
      </c>
      <c r="D7" s="93">
        <v>0</v>
      </c>
      <c r="E7" s="112">
        <f>E13+E19</f>
        <v>0</v>
      </c>
    </row>
    <row r="8" spans="1:8" s="16" customFormat="1" ht="15.75" customHeight="1">
      <c r="A8" s="157"/>
      <c r="B8" s="157"/>
      <c r="C8" s="41" t="s">
        <v>61</v>
      </c>
      <c r="D8" s="93">
        <v>665</v>
      </c>
      <c r="E8" s="112">
        <f>E14+E20</f>
        <v>596.9</v>
      </c>
    </row>
    <row r="9" spans="1:8" s="16" customFormat="1" ht="15.75" customHeight="1">
      <c r="A9" s="157"/>
      <c r="B9" s="157"/>
      <c r="C9" s="41" t="s">
        <v>62</v>
      </c>
      <c r="D9" s="93">
        <v>630.4</v>
      </c>
      <c r="E9" s="112">
        <f>E15+E21</f>
        <v>630.30000000000007</v>
      </c>
    </row>
    <row r="10" spans="1:8" s="16" customFormat="1" ht="15.75" customHeight="1">
      <c r="A10" s="158"/>
      <c r="B10" s="158"/>
      <c r="C10" s="41" t="s">
        <v>63</v>
      </c>
      <c r="D10" s="93">
        <f t="shared" ref="D10" si="0">D16+D22</f>
        <v>0</v>
      </c>
      <c r="E10" s="112">
        <f>E16+E22</f>
        <v>0</v>
      </c>
    </row>
    <row r="11" spans="1:8" s="16" customFormat="1">
      <c r="A11" s="156" t="s">
        <v>47</v>
      </c>
      <c r="B11" s="156" t="s">
        <v>137</v>
      </c>
      <c r="C11" s="39" t="s">
        <v>58</v>
      </c>
      <c r="D11" s="92">
        <v>53434.8</v>
      </c>
      <c r="E11" s="111">
        <f>E12+E13+E14+E15+E16</f>
        <v>50409.8</v>
      </c>
    </row>
    <row r="12" spans="1:8" s="16" customFormat="1">
      <c r="A12" s="157"/>
      <c r="B12" s="157"/>
      <c r="C12" s="42" t="s">
        <v>59</v>
      </c>
      <c r="D12" s="93">
        <v>52741.599999999999</v>
      </c>
      <c r="E12" s="112">
        <f>49784.8</f>
        <v>49784.800000000003</v>
      </c>
    </row>
    <row r="13" spans="1:8" s="16" customFormat="1">
      <c r="A13" s="157"/>
      <c r="B13" s="157"/>
      <c r="C13" s="41" t="s">
        <v>60</v>
      </c>
      <c r="D13" s="93">
        <f t="shared" ref="D13" si="1">D19+D25</f>
        <v>0</v>
      </c>
      <c r="E13" s="112">
        <v>0</v>
      </c>
    </row>
    <row r="14" spans="1:8" s="16" customFormat="1">
      <c r="A14" s="157"/>
      <c r="B14" s="157"/>
      <c r="C14" s="41" t="s">
        <v>61</v>
      </c>
      <c r="D14" s="93">
        <v>665</v>
      </c>
      <c r="E14" s="112">
        <v>596.9</v>
      </c>
    </row>
    <row r="15" spans="1:8" s="16" customFormat="1" ht="18" customHeight="1">
      <c r="A15" s="157"/>
      <c r="B15" s="157"/>
      <c r="C15" s="41" t="s">
        <v>62</v>
      </c>
      <c r="D15" s="93">
        <v>28.2</v>
      </c>
      <c r="E15" s="112">
        <v>28.1</v>
      </c>
    </row>
    <row r="16" spans="1:8" s="16" customFormat="1" ht="29.25" customHeight="1">
      <c r="A16" s="158"/>
      <c r="B16" s="158"/>
      <c r="C16" s="41" t="s">
        <v>63</v>
      </c>
      <c r="D16" s="93">
        <f t="shared" ref="D16" si="2">D22+D28</f>
        <v>0</v>
      </c>
      <c r="E16" s="112">
        <v>0</v>
      </c>
    </row>
    <row r="17" spans="1:5" ht="15.75" customHeight="1">
      <c r="A17" s="156" t="s">
        <v>103</v>
      </c>
      <c r="B17" s="156" t="s">
        <v>136</v>
      </c>
      <c r="C17" s="39" t="s">
        <v>58</v>
      </c>
      <c r="D17" s="92">
        <v>25216.6</v>
      </c>
      <c r="E17" s="111">
        <f>E18+E19+E20+E21+E22</f>
        <v>24667.7</v>
      </c>
    </row>
    <row r="18" spans="1:5" ht="15.75" customHeight="1">
      <c r="A18" s="157"/>
      <c r="B18" s="157"/>
      <c r="C18" s="42" t="s">
        <v>59</v>
      </c>
      <c r="D18" s="93">
        <v>24614.400000000001</v>
      </c>
      <c r="E18" s="112">
        <v>24065.5</v>
      </c>
    </row>
    <row r="19" spans="1:5" ht="15.75" customHeight="1">
      <c r="A19" s="157"/>
      <c r="B19" s="157"/>
      <c r="C19" s="41" t="s">
        <v>60</v>
      </c>
      <c r="D19" s="93">
        <v>0</v>
      </c>
      <c r="E19" s="112">
        <v>0</v>
      </c>
    </row>
    <row r="20" spans="1:5" ht="15.75" customHeight="1">
      <c r="A20" s="157"/>
      <c r="B20" s="157"/>
      <c r="C20" s="41" t="s">
        <v>61</v>
      </c>
      <c r="D20" s="93">
        <v>0</v>
      </c>
      <c r="E20" s="112">
        <v>0</v>
      </c>
    </row>
    <row r="21" spans="1:5" ht="15.75" customHeight="1">
      <c r="A21" s="157"/>
      <c r="B21" s="157"/>
      <c r="C21" s="41" t="s">
        <v>62</v>
      </c>
      <c r="D21" s="93">
        <v>602.20000000000005</v>
      </c>
      <c r="E21" s="112">
        <v>602.20000000000005</v>
      </c>
    </row>
    <row r="22" spans="1:5" ht="15.75" customHeight="1">
      <c r="A22" s="158"/>
      <c r="B22" s="158"/>
      <c r="C22" s="41" t="s">
        <v>63</v>
      </c>
      <c r="D22" s="93">
        <v>0</v>
      </c>
      <c r="E22" s="112">
        <v>0</v>
      </c>
    </row>
    <row r="23" spans="1:5">
      <c r="A23" s="159" t="s">
        <v>47</v>
      </c>
      <c r="B23" s="159"/>
      <c r="C23" s="17" t="s">
        <v>58</v>
      </c>
      <c r="D23" s="84"/>
      <c r="E23" s="85"/>
    </row>
    <row r="24" spans="1:5">
      <c r="A24" s="159"/>
      <c r="B24" s="159"/>
      <c r="C24" s="18" t="s">
        <v>64</v>
      </c>
      <c r="D24" s="84"/>
      <c r="E24" s="85"/>
    </row>
    <row r="25" spans="1:5">
      <c r="A25" s="159"/>
      <c r="B25" s="159"/>
      <c r="C25" s="17" t="s">
        <v>60</v>
      </c>
      <c r="D25" s="84"/>
      <c r="E25" s="85"/>
    </row>
    <row r="26" spans="1:5">
      <c r="A26" s="159"/>
      <c r="B26" s="159"/>
      <c r="C26" s="17" t="s">
        <v>61</v>
      </c>
      <c r="D26" s="84"/>
      <c r="E26" s="85"/>
    </row>
    <row r="27" spans="1:5">
      <c r="A27" s="159"/>
      <c r="B27" s="159"/>
      <c r="C27" s="17" t="s">
        <v>62</v>
      </c>
      <c r="D27" s="84"/>
      <c r="E27" s="85"/>
    </row>
    <row r="28" spans="1:5" ht="17.25" customHeight="1">
      <c r="A28" s="159"/>
      <c r="B28" s="159"/>
      <c r="C28" s="17" t="s">
        <v>63</v>
      </c>
      <c r="D28" s="84"/>
      <c r="E28" s="85"/>
    </row>
    <row r="29" spans="1:5">
      <c r="A29" s="155" t="s">
        <v>65</v>
      </c>
      <c r="B29" s="155"/>
      <c r="C29" s="155"/>
      <c r="D29" s="155"/>
      <c r="E29" s="155"/>
    </row>
    <row r="30" spans="1:5">
      <c r="A30" s="155" t="s">
        <v>66</v>
      </c>
      <c r="B30" s="155"/>
      <c r="C30" s="155"/>
      <c r="D30" s="155"/>
      <c r="E30" s="155"/>
    </row>
  </sheetData>
  <mergeCells count="11">
    <mergeCell ref="A30:E30"/>
    <mergeCell ref="A29:E29"/>
    <mergeCell ref="A1:E1"/>
    <mergeCell ref="A17:A22"/>
    <mergeCell ref="B17:B22"/>
    <mergeCell ref="A23:A28"/>
    <mergeCell ref="B23:B28"/>
    <mergeCell ref="A11:A16"/>
    <mergeCell ref="B11:B16"/>
    <mergeCell ref="A5:A10"/>
    <mergeCell ref="B5:B10"/>
  </mergeCells>
  <pageMargins left="0.70866141732283472" right="0.70866141732283472" top="0.74803149606299213" bottom="0.74803149606299213" header="0.31496062992125984" footer="0.31496062992125984"/>
  <pageSetup paperSize="9" scale="92" orientation="landscape" r:id="rId1"/>
</worksheet>
</file>

<file path=xl/worksheets/sheet6.xml><?xml version="1.0" encoding="utf-8"?>
<worksheet xmlns="http://schemas.openxmlformats.org/spreadsheetml/2006/main" xmlns:r="http://schemas.openxmlformats.org/officeDocument/2006/relationships">
  <sheetPr>
    <tabColor rgb="FF00B050"/>
    <pageSetUpPr fitToPage="1"/>
  </sheetPr>
  <dimension ref="A1:G16"/>
  <sheetViews>
    <sheetView view="pageBreakPreview" topLeftCell="A7" zoomScale="80" zoomScaleNormal="100" zoomScaleSheetLayoutView="80" workbookViewId="0">
      <selection activeCell="F15" sqref="F15:F16"/>
    </sheetView>
  </sheetViews>
  <sheetFormatPr defaultColWidth="9.140625" defaultRowHeight="15"/>
  <cols>
    <col min="1" max="1" width="5.85546875" style="8" customWidth="1"/>
    <col min="2" max="2" width="34.5703125" style="8" customWidth="1"/>
    <col min="3" max="3" width="7.7109375" style="8" customWidth="1"/>
    <col min="4" max="4" width="15.85546875" style="8" customWidth="1"/>
    <col min="5" max="5" width="16.42578125" style="8" customWidth="1"/>
    <col min="6" max="6" width="27.140625" style="8" customWidth="1"/>
    <col min="7" max="7" width="0.140625" style="8" customWidth="1"/>
    <col min="8" max="16384" width="9.140625" style="8"/>
  </cols>
  <sheetData>
    <row r="1" spans="1:7" ht="28.5" customHeight="1">
      <c r="A1" s="125" t="s">
        <v>67</v>
      </c>
      <c r="B1" s="125"/>
      <c r="C1" s="125"/>
      <c r="D1" s="125"/>
      <c r="E1" s="125"/>
      <c r="F1" s="125"/>
      <c r="G1" s="14"/>
    </row>
    <row r="2" spans="1:7">
      <c r="F2" s="7" t="s">
        <v>68</v>
      </c>
      <c r="G2" s="7"/>
    </row>
    <row r="3" spans="1:7" ht="82.5" customHeight="1">
      <c r="A3" s="130" t="s">
        <v>20</v>
      </c>
      <c r="B3" s="131" t="s">
        <v>69</v>
      </c>
      <c r="C3" s="131" t="s">
        <v>78</v>
      </c>
      <c r="D3" s="131" t="s">
        <v>70</v>
      </c>
      <c r="E3" s="130"/>
      <c r="F3" s="131" t="s">
        <v>71</v>
      </c>
    </row>
    <row r="4" spans="1:7" ht="18" customHeight="1">
      <c r="A4" s="130"/>
      <c r="B4" s="130"/>
      <c r="C4" s="130"/>
      <c r="D4" s="131" t="s">
        <v>72</v>
      </c>
      <c r="E4" s="130"/>
      <c r="F4" s="130"/>
    </row>
    <row r="5" spans="1:7" ht="45.75" customHeight="1">
      <c r="A5" s="130"/>
      <c r="B5" s="130"/>
      <c r="C5" s="130"/>
      <c r="D5" s="66" t="s">
        <v>0</v>
      </c>
      <c r="E5" s="68" t="s">
        <v>73</v>
      </c>
      <c r="F5" s="130"/>
    </row>
    <row r="6" spans="1:7">
      <c r="A6" s="66">
        <v>1</v>
      </c>
      <c r="B6" s="66">
        <v>2</v>
      </c>
      <c r="C6" s="66">
        <v>3</v>
      </c>
      <c r="D6" s="66">
        <v>4</v>
      </c>
      <c r="E6" s="66">
        <v>5</v>
      </c>
      <c r="F6" s="66">
        <v>6</v>
      </c>
    </row>
    <row r="7" spans="1:7" ht="45.75" customHeight="1">
      <c r="A7" s="69"/>
      <c r="B7" s="160" t="s">
        <v>176</v>
      </c>
      <c r="C7" s="159"/>
      <c r="D7" s="159"/>
      <c r="E7" s="159"/>
      <c r="F7" s="159"/>
    </row>
    <row r="8" spans="1:7" ht="47.25" customHeight="1">
      <c r="A8" s="66">
        <v>1</v>
      </c>
      <c r="B8" s="71" t="s">
        <v>116</v>
      </c>
      <c r="C8" s="67" t="s">
        <v>101</v>
      </c>
      <c r="D8" s="66">
        <v>12</v>
      </c>
      <c r="E8" s="114" t="s">
        <v>178</v>
      </c>
      <c r="F8" s="185" t="s">
        <v>170</v>
      </c>
      <c r="G8" s="86"/>
    </row>
    <row r="9" spans="1:7" ht="61.5" customHeight="1">
      <c r="A9" s="66">
        <v>2</v>
      </c>
      <c r="B9" s="71" t="s">
        <v>117</v>
      </c>
      <c r="C9" s="67" t="s">
        <v>101</v>
      </c>
      <c r="D9" s="66">
        <v>100</v>
      </c>
      <c r="E9" s="114" t="s">
        <v>178</v>
      </c>
      <c r="F9" s="187"/>
    </row>
    <row r="10" spans="1:7" ht="31.5" customHeight="1">
      <c r="A10" s="66">
        <v>3</v>
      </c>
      <c r="B10" s="71" t="s">
        <v>118</v>
      </c>
      <c r="C10" s="67" t="s">
        <v>101</v>
      </c>
      <c r="D10" s="66">
        <v>100</v>
      </c>
      <c r="E10" s="114" t="s">
        <v>178</v>
      </c>
      <c r="F10" s="187"/>
    </row>
    <row r="11" spans="1:7" ht="31.5" customHeight="1">
      <c r="A11" s="66">
        <v>4</v>
      </c>
      <c r="B11" s="71" t="s">
        <v>119</v>
      </c>
      <c r="C11" s="67" t="s">
        <v>101</v>
      </c>
      <c r="D11" s="66">
        <v>10</v>
      </c>
      <c r="E11" s="114" t="s">
        <v>178</v>
      </c>
      <c r="F11" s="187"/>
    </row>
    <row r="12" spans="1:7" s="56" customFormat="1" ht="123" customHeight="1">
      <c r="A12" s="36">
        <v>5</v>
      </c>
      <c r="B12" s="63" t="s">
        <v>120</v>
      </c>
      <c r="C12" s="36" t="s">
        <v>101</v>
      </c>
      <c r="D12" s="36">
        <v>100</v>
      </c>
      <c r="E12" s="114" t="s">
        <v>178</v>
      </c>
      <c r="F12" s="187"/>
    </row>
    <row r="13" spans="1:7" s="56" customFormat="1" ht="66.75" customHeight="1">
      <c r="A13" s="115">
        <v>6</v>
      </c>
      <c r="B13" s="181" t="s">
        <v>172</v>
      </c>
      <c r="C13" s="62" t="s">
        <v>101</v>
      </c>
      <c r="D13" s="36"/>
      <c r="E13" s="114" t="s">
        <v>178</v>
      </c>
      <c r="F13" s="186"/>
    </row>
    <row r="14" spans="1:7" ht="19.5" customHeight="1">
      <c r="A14" s="69"/>
      <c r="B14" s="160" t="s">
        <v>177</v>
      </c>
      <c r="C14" s="159"/>
      <c r="D14" s="159"/>
      <c r="E14" s="159"/>
      <c r="F14" s="159"/>
    </row>
    <row r="15" spans="1:7" ht="73.5" customHeight="1">
      <c r="A15" s="113">
        <v>7</v>
      </c>
      <c r="B15" s="63" t="s">
        <v>123</v>
      </c>
      <c r="C15" s="77" t="s">
        <v>101</v>
      </c>
      <c r="D15" s="76">
        <v>100</v>
      </c>
      <c r="E15" s="114" t="s">
        <v>178</v>
      </c>
      <c r="F15" s="185" t="s">
        <v>170</v>
      </c>
    </row>
    <row r="16" spans="1:7" ht="182.25" customHeight="1">
      <c r="A16" s="66">
        <v>8</v>
      </c>
      <c r="B16" s="63" t="s">
        <v>131</v>
      </c>
      <c r="C16" s="82" t="s">
        <v>101</v>
      </c>
      <c r="D16" s="66">
        <v>0</v>
      </c>
      <c r="E16" s="114" t="s">
        <v>178</v>
      </c>
      <c r="F16" s="186"/>
    </row>
  </sheetData>
  <mergeCells count="11">
    <mergeCell ref="F15:F16"/>
    <mergeCell ref="F8:F13"/>
    <mergeCell ref="B14:F14"/>
    <mergeCell ref="B7:F7"/>
    <mergeCell ref="A1:F1"/>
    <mergeCell ref="A3:A5"/>
    <mergeCell ref="B3:B5"/>
    <mergeCell ref="C3:C5"/>
    <mergeCell ref="D3:E3"/>
    <mergeCell ref="F3:F5"/>
    <mergeCell ref="D4:E4"/>
  </mergeCells>
  <pageMargins left="0.70866141732283472" right="0.70866141732283472" top="0.48" bottom="0.49" header="0.31496062992125984" footer="0.31496062992125984"/>
  <pageSetup paperSize="9" scale="80" orientation="portrait" r:id="rId1"/>
  <legacyDrawing r:id="rId2"/>
</worksheet>
</file>

<file path=xl/worksheets/sheet7.xml><?xml version="1.0" encoding="utf-8"?>
<worksheet xmlns="http://schemas.openxmlformats.org/spreadsheetml/2006/main" xmlns:r="http://schemas.openxmlformats.org/officeDocument/2006/relationships">
  <sheetPr>
    <tabColor rgb="FF00B050"/>
  </sheetPr>
  <dimension ref="A1:D8"/>
  <sheetViews>
    <sheetView zoomScale="80" zoomScaleNormal="80" workbookViewId="0">
      <selection activeCell="C4" sqref="C4"/>
    </sheetView>
  </sheetViews>
  <sheetFormatPr defaultRowHeight="15"/>
  <cols>
    <col min="1" max="1" width="5.5703125" customWidth="1"/>
    <col min="2" max="2" width="70.5703125" customWidth="1"/>
    <col min="3" max="3" width="29.28515625" customWidth="1"/>
    <col min="4" max="4" width="25.28515625" customWidth="1"/>
  </cols>
  <sheetData>
    <row r="1" spans="1:4" ht="29.25" customHeight="1">
      <c r="A1" s="161" t="s">
        <v>122</v>
      </c>
      <c r="B1" s="161"/>
      <c r="C1" s="161"/>
      <c r="D1" s="161"/>
    </row>
    <row r="2" spans="1:4" ht="36" customHeight="1">
      <c r="A2" s="37" t="s">
        <v>20</v>
      </c>
      <c r="B2" s="38" t="s">
        <v>99</v>
      </c>
      <c r="C2" s="38" t="s">
        <v>100</v>
      </c>
      <c r="D2" s="38" t="s">
        <v>98</v>
      </c>
    </row>
    <row r="3" spans="1:4">
      <c r="A3" s="37">
        <v>1</v>
      </c>
      <c r="B3" s="37">
        <v>2</v>
      </c>
      <c r="C3" s="37">
        <v>3</v>
      </c>
      <c r="D3" s="37">
        <v>4</v>
      </c>
    </row>
    <row r="4" spans="1:4" ht="93" customHeight="1">
      <c r="A4" s="70">
        <v>1</v>
      </c>
      <c r="B4" s="116" t="s">
        <v>167</v>
      </c>
      <c r="C4" s="63" t="s">
        <v>169</v>
      </c>
      <c r="D4" s="114" t="s">
        <v>166</v>
      </c>
    </row>
    <row r="5" spans="1:4" ht="90.75" customHeight="1">
      <c r="A5" s="179">
        <v>2</v>
      </c>
      <c r="B5" s="116" t="s">
        <v>168</v>
      </c>
      <c r="C5" s="63" t="s">
        <v>147</v>
      </c>
      <c r="D5" s="87" t="s">
        <v>150</v>
      </c>
    </row>
    <row r="6" spans="1:4" ht="94.5" customHeight="1">
      <c r="A6" s="70">
        <v>3</v>
      </c>
      <c r="B6" s="116" t="s">
        <v>168</v>
      </c>
      <c r="C6" s="63" t="s">
        <v>147</v>
      </c>
      <c r="D6" s="36" t="s">
        <v>151</v>
      </c>
    </row>
    <row r="7" spans="1:4" ht="94.5" customHeight="1">
      <c r="A7" s="179">
        <v>4</v>
      </c>
      <c r="B7" s="116" t="s">
        <v>168</v>
      </c>
      <c r="C7" s="63" t="s">
        <v>148</v>
      </c>
      <c r="D7" s="36" t="s">
        <v>152</v>
      </c>
    </row>
    <row r="8" spans="1:4" ht="94.5" customHeight="1">
      <c r="A8" s="70">
        <v>5</v>
      </c>
      <c r="B8" s="116" t="s">
        <v>168</v>
      </c>
      <c r="C8" s="63" t="s">
        <v>148</v>
      </c>
      <c r="D8" s="36" t="s">
        <v>153</v>
      </c>
    </row>
  </sheetData>
  <mergeCells count="1">
    <mergeCell ref="A1:D1"/>
  </mergeCells>
  <pageMargins left="0.70866141732283472" right="0.70866141732283472" top="0.74803149606299213" bottom="0.74803149606299213" header="0.31496062992125984" footer="0.31496062992125984"/>
  <pageSetup paperSize="9" scale="65" orientation="landscape" r:id="rId1"/>
</worksheet>
</file>

<file path=xl/worksheets/sheet8.xml><?xml version="1.0" encoding="utf-8"?>
<worksheet xmlns="http://schemas.openxmlformats.org/spreadsheetml/2006/main" xmlns:r="http://schemas.openxmlformats.org/officeDocument/2006/relationships">
  <sheetPr>
    <tabColor rgb="FF00B050"/>
  </sheetPr>
  <dimension ref="A1:O31"/>
  <sheetViews>
    <sheetView topLeftCell="A16" workbookViewId="0">
      <selection activeCell="F27" sqref="F27:G27"/>
    </sheetView>
  </sheetViews>
  <sheetFormatPr defaultRowHeight="15"/>
  <cols>
    <col min="1" max="1" width="29" customWidth="1"/>
    <col min="2" max="2" width="9.42578125" customWidth="1"/>
    <col min="3" max="3" width="12.42578125" customWidth="1"/>
    <col min="8" max="8" width="7.85546875" customWidth="1"/>
  </cols>
  <sheetData>
    <row r="1" spans="1:15" ht="20.100000000000001" customHeight="1">
      <c r="A1" s="169" t="s">
        <v>8</v>
      </c>
      <c r="B1" s="169"/>
      <c r="C1" s="170" t="s">
        <v>162</v>
      </c>
      <c r="D1" s="171"/>
      <c r="E1" s="171"/>
      <c r="F1" s="171"/>
      <c r="G1" s="171"/>
      <c r="H1" s="172"/>
    </row>
    <row r="2" spans="1:15" ht="33" customHeight="1">
      <c r="A2" s="169"/>
      <c r="B2" s="169"/>
      <c r="C2" s="173"/>
      <c r="D2" s="174"/>
      <c r="E2" s="174"/>
      <c r="F2" s="174"/>
      <c r="G2" s="174"/>
      <c r="H2" s="175"/>
    </row>
    <row r="3" spans="1:15" ht="20.100000000000001" customHeight="1">
      <c r="A3" s="169" t="s">
        <v>9</v>
      </c>
      <c r="B3" s="169"/>
      <c r="C3" s="176" t="s">
        <v>161</v>
      </c>
      <c r="D3" s="176"/>
      <c r="E3" s="176"/>
      <c r="F3" s="176"/>
      <c r="G3" s="176"/>
      <c r="H3" s="176"/>
    </row>
    <row r="4" spans="1:15" ht="20.100000000000001" customHeight="1">
      <c r="A4" s="4"/>
      <c r="B4" s="4"/>
      <c r="C4" s="5"/>
      <c r="D4" s="5"/>
      <c r="E4" s="5"/>
      <c r="F4" s="5"/>
      <c r="G4" s="5"/>
      <c r="H4" s="5"/>
    </row>
    <row r="5" spans="1:15">
      <c r="A5" s="2" t="s">
        <v>4</v>
      </c>
      <c r="B5" s="3"/>
      <c r="C5" s="3"/>
      <c r="D5" s="3"/>
      <c r="E5" s="3"/>
      <c r="F5" s="3"/>
      <c r="G5" s="3"/>
      <c r="H5" s="3"/>
    </row>
    <row r="6" spans="1:15">
      <c r="A6" s="1"/>
    </row>
    <row r="7" spans="1:15">
      <c r="A7" t="s">
        <v>79</v>
      </c>
      <c r="B7" s="6">
        <v>8</v>
      </c>
    </row>
    <row r="9" spans="1:15" ht="30">
      <c r="A9" s="15" t="s">
        <v>77</v>
      </c>
      <c r="B9" s="15" t="s">
        <v>78</v>
      </c>
      <c r="C9" s="36" t="s">
        <v>13</v>
      </c>
      <c r="D9" s="15" t="s">
        <v>0</v>
      </c>
      <c r="E9" s="15" t="s">
        <v>1</v>
      </c>
      <c r="F9" s="15" t="s">
        <v>2</v>
      </c>
    </row>
    <row r="10" spans="1:15" ht="45">
      <c r="A10" s="64" t="s">
        <v>124</v>
      </c>
      <c r="B10" s="43" t="s">
        <v>101</v>
      </c>
      <c r="C10" s="72">
        <v>2</v>
      </c>
      <c r="D10" s="40">
        <v>13</v>
      </c>
      <c r="E10" s="40">
        <v>13</v>
      </c>
      <c r="F10" s="32">
        <f t="shared" ref="F10:F16" si="0">IF(C10=1,(E10/D10),(D10/E10))</f>
        <v>1</v>
      </c>
      <c r="K10" s="21"/>
      <c r="L10" s="22"/>
      <c r="M10" s="23"/>
      <c r="N10" s="23"/>
      <c r="O10" s="24"/>
    </row>
    <row r="11" spans="1:15" ht="60">
      <c r="A11" s="64" t="s">
        <v>117</v>
      </c>
      <c r="B11" s="43" t="s">
        <v>101</v>
      </c>
      <c r="C11" s="72">
        <v>1</v>
      </c>
      <c r="D11" s="40">
        <v>100</v>
      </c>
      <c r="E11" s="40">
        <v>100</v>
      </c>
      <c r="F11" s="32">
        <f t="shared" si="0"/>
        <v>1</v>
      </c>
      <c r="K11" s="21"/>
      <c r="L11" s="22"/>
      <c r="M11" s="23"/>
      <c r="N11" s="23"/>
      <c r="O11" s="24"/>
    </row>
    <row r="12" spans="1:15" ht="30">
      <c r="A12" s="64" t="s">
        <v>118</v>
      </c>
      <c r="B12" s="43" t="s">
        <v>101</v>
      </c>
      <c r="C12" s="72">
        <v>1</v>
      </c>
      <c r="D12" s="40">
        <v>100</v>
      </c>
      <c r="E12" s="36">
        <v>100</v>
      </c>
      <c r="F12" s="32">
        <f t="shared" si="0"/>
        <v>1</v>
      </c>
      <c r="K12" s="21"/>
      <c r="L12" s="22"/>
      <c r="M12" s="23"/>
      <c r="N12" s="23"/>
      <c r="O12" s="24"/>
    </row>
    <row r="13" spans="1:15" ht="30">
      <c r="A13" s="64" t="s">
        <v>119</v>
      </c>
      <c r="B13" s="55" t="s">
        <v>101</v>
      </c>
      <c r="C13" s="72">
        <v>2</v>
      </c>
      <c r="D13" s="40">
        <v>10</v>
      </c>
      <c r="E13" s="36">
        <v>10</v>
      </c>
      <c r="F13" s="32">
        <f t="shared" si="0"/>
        <v>1</v>
      </c>
      <c r="K13" s="21"/>
      <c r="L13" s="22"/>
      <c r="M13" s="23"/>
      <c r="N13" s="23"/>
      <c r="O13" s="24"/>
    </row>
    <row r="14" spans="1:15" ht="135">
      <c r="A14" s="64" t="s">
        <v>120</v>
      </c>
      <c r="B14" s="65" t="s">
        <v>101</v>
      </c>
      <c r="C14" s="72">
        <v>1</v>
      </c>
      <c r="D14" s="40">
        <v>100</v>
      </c>
      <c r="E14" s="36">
        <v>100</v>
      </c>
      <c r="F14" s="32">
        <f t="shared" si="0"/>
        <v>1</v>
      </c>
      <c r="K14" s="21"/>
      <c r="L14" s="22"/>
      <c r="M14" s="23"/>
      <c r="N14" s="23"/>
      <c r="O14" s="24"/>
    </row>
    <row r="15" spans="1:15" ht="75">
      <c r="A15" s="181" t="s">
        <v>172</v>
      </c>
      <c r="B15" s="62" t="s">
        <v>101</v>
      </c>
      <c r="C15" s="72">
        <v>1</v>
      </c>
      <c r="D15" s="31">
        <v>100</v>
      </c>
      <c r="E15" s="31">
        <v>100</v>
      </c>
      <c r="F15" s="32">
        <f t="shared" si="0"/>
        <v>1</v>
      </c>
      <c r="K15" s="21"/>
      <c r="L15" s="22"/>
      <c r="M15" s="23"/>
      <c r="N15" s="23"/>
      <c r="O15" s="24"/>
    </row>
    <row r="16" spans="1:15" ht="78.75" customHeight="1">
      <c r="A16" s="80" t="s">
        <v>125</v>
      </c>
      <c r="B16" s="81" t="s">
        <v>101</v>
      </c>
      <c r="C16" s="72">
        <v>1</v>
      </c>
      <c r="D16" s="78">
        <v>100</v>
      </c>
      <c r="E16" s="36">
        <v>100</v>
      </c>
      <c r="F16" s="32">
        <f t="shared" si="0"/>
        <v>1</v>
      </c>
      <c r="K16" s="21"/>
      <c r="L16" s="22"/>
      <c r="M16" s="23"/>
      <c r="N16" s="23"/>
      <c r="O16" s="24"/>
    </row>
    <row r="17" spans="1:15" ht="211.5" customHeight="1">
      <c r="A17" s="63" t="s">
        <v>131</v>
      </c>
      <c r="B17" s="65" t="s">
        <v>101</v>
      </c>
      <c r="C17" s="72">
        <v>2</v>
      </c>
      <c r="D17" s="40">
        <v>0</v>
      </c>
      <c r="E17" s="36">
        <v>0</v>
      </c>
      <c r="F17" s="32">
        <v>1</v>
      </c>
      <c r="K17" s="21"/>
      <c r="L17" s="22"/>
      <c r="M17" s="23"/>
      <c r="N17" s="23"/>
      <c r="O17" s="24"/>
    </row>
    <row r="18" spans="1:15">
      <c r="A18" s="79" t="s">
        <v>14</v>
      </c>
      <c r="B18" s="26">
        <v>1</v>
      </c>
    </row>
    <row r="19" spans="1:15">
      <c r="A19" s="79" t="s">
        <v>132</v>
      </c>
      <c r="B19" s="26">
        <v>2</v>
      </c>
    </row>
    <row r="20" spans="1:15">
      <c r="A20" s="25" t="s">
        <v>3</v>
      </c>
      <c r="B20" s="33">
        <f>1/B7*SUM(F10:F17)</f>
        <v>1</v>
      </c>
      <c r="D20" s="1" t="s">
        <v>17</v>
      </c>
      <c r="E20" s="33">
        <f>(Оц.Эфф.Пд_1!B20+Оц.Эфф.Пд_2!B17)/2</f>
        <v>1</v>
      </c>
    </row>
    <row r="22" spans="1:15">
      <c r="A22" s="2" t="s">
        <v>16</v>
      </c>
      <c r="B22" s="2"/>
      <c r="C22" s="2"/>
      <c r="D22" s="2"/>
      <c r="E22" s="2"/>
      <c r="F22" s="2"/>
      <c r="G22" s="2"/>
      <c r="H22" s="2"/>
    </row>
    <row r="24" spans="1:15" ht="17.25">
      <c r="B24" s="58" t="s">
        <v>108</v>
      </c>
      <c r="C24" s="58" t="s">
        <v>109</v>
      </c>
      <c r="D24" s="58" t="s">
        <v>5</v>
      </c>
      <c r="E24" s="59"/>
      <c r="F24" s="56"/>
      <c r="G24" s="56"/>
    </row>
    <row r="25" spans="1:15">
      <c r="B25" s="57">
        <v>78651.399999999994</v>
      </c>
      <c r="C25" s="57">
        <v>75077.5</v>
      </c>
      <c r="D25" s="88">
        <f>B25/C25</f>
        <v>1.047602810429223</v>
      </c>
      <c r="E25" s="59"/>
      <c r="F25" s="59"/>
      <c r="G25" s="59"/>
    </row>
    <row r="26" spans="1:15" ht="15.75" thickBot="1">
      <c r="B26" s="59"/>
      <c r="C26" s="59"/>
      <c r="D26" s="59"/>
      <c r="E26" s="59"/>
      <c r="F26" s="59"/>
      <c r="G26" s="59"/>
    </row>
    <row r="27" spans="1:15" ht="35.1" customHeight="1" thickBot="1">
      <c r="B27" s="164" t="s">
        <v>88</v>
      </c>
      <c r="C27" s="165"/>
      <c r="D27" s="165"/>
      <c r="E27" s="166"/>
      <c r="F27" s="167">
        <f>(B20+E20)/D25</f>
        <v>1.9091204988086674</v>
      </c>
      <c r="G27" s="168"/>
    </row>
    <row r="28" spans="1:15">
      <c r="B28" s="59"/>
      <c r="C28" s="59"/>
      <c r="D28" s="59"/>
      <c r="E28" s="59"/>
      <c r="F28" s="59"/>
      <c r="G28" s="59"/>
    </row>
    <row r="29" spans="1:15">
      <c r="B29" s="162" t="s">
        <v>89</v>
      </c>
      <c r="C29" s="162"/>
      <c r="D29" s="162"/>
      <c r="E29" s="162"/>
      <c r="F29" s="163" t="s">
        <v>92</v>
      </c>
      <c r="G29" s="163"/>
    </row>
    <row r="30" spans="1:15">
      <c r="B30" s="162" t="s">
        <v>90</v>
      </c>
      <c r="C30" s="162"/>
      <c r="D30" s="162"/>
      <c r="E30" s="162"/>
      <c r="F30" s="163" t="s">
        <v>93</v>
      </c>
      <c r="G30" s="163"/>
    </row>
    <row r="31" spans="1:15">
      <c r="B31" s="162" t="s">
        <v>91</v>
      </c>
      <c r="C31" s="162"/>
      <c r="D31" s="162"/>
      <c r="E31" s="162"/>
      <c r="F31" s="163" t="s">
        <v>94</v>
      </c>
      <c r="G31" s="163"/>
    </row>
  </sheetData>
  <mergeCells count="12">
    <mergeCell ref="B27:E27"/>
    <mergeCell ref="F27:G27"/>
    <mergeCell ref="A1:B2"/>
    <mergeCell ref="C1:H2"/>
    <mergeCell ref="A3:B3"/>
    <mergeCell ref="C3:H3"/>
    <mergeCell ref="B29:E29"/>
    <mergeCell ref="B30:E30"/>
    <mergeCell ref="B31:E31"/>
    <mergeCell ref="F29:G29"/>
    <mergeCell ref="F30:G30"/>
    <mergeCell ref="F31:G31"/>
  </mergeCells>
  <pageMargins left="0.70866141732283472" right="0.70866141732283472" top="0.74803149606299213" bottom="0.74803149606299213" header="0.31496062992125984" footer="0.31496062992125984"/>
  <pageSetup paperSize="9" scale="70" orientation="portrait" r:id="rId1"/>
  <legacyDrawing r:id="rId2"/>
</worksheet>
</file>

<file path=xl/worksheets/sheet9.xml><?xml version="1.0" encoding="utf-8"?>
<worksheet xmlns="http://schemas.openxmlformats.org/spreadsheetml/2006/main" xmlns:r="http://schemas.openxmlformats.org/officeDocument/2006/relationships">
  <sheetPr>
    <tabColor rgb="FF00B050"/>
  </sheetPr>
  <dimension ref="A1:O27"/>
  <sheetViews>
    <sheetView topLeftCell="A10" workbookViewId="0">
      <selection activeCell="F27" sqref="F27:G27"/>
    </sheetView>
  </sheetViews>
  <sheetFormatPr defaultRowHeight="15"/>
  <cols>
    <col min="1" max="1" width="29" customWidth="1"/>
    <col min="2" max="2" width="9.140625" customWidth="1"/>
    <col min="3" max="3" width="12.42578125" customWidth="1"/>
    <col min="6" max="6" width="9.28515625" customWidth="1"/>
  </cols>
  <sheetData>
    <row r="1" spans="1:15" ht="20.100000000000001" customHeight="1">
      <c r="A1" s="169" t="s">
        <v>107</v>
      </c>
      <c r="B1" s="169"/>
      <c r="C1" s="170" t="s">
        <v>164</v>
      </c>
      <c r="D1" s="171"/>
      <c r="E1" s="171"/>
      <c r="F1" s="171"/>
      <c r="G1" s="171"/>
      <c r="H1" s="172"/>
    </row>
    <row r="2" spans="1:15" ht="53.25" customHeight="1">
      <c r="A2" s="169"/>
      <c r="B2" s="169"/>
      <c r="C2" s="173"/>
      <c r="D2" s="174"/>
      <c r="E2" s="174"/>
      <c r="F2" s="174"/>
      <c r="G2" s="174"/>
      <c r="H2" s="175"/>
    </row>
    <row r="3" spans="1:15" ht="20.100000000000001" customHeight="1">
      <c r="A3" s="169" t="s">
        <v>9</v>
      </c>
      <c r="B3" s="169"/>
      <c r="C3" s="176" t="s">
        <v>146</v>
      </c>
      <c r="D3" s="176"/>
      <c r="E3" s="176"/>
      <c r="F3" s="176"/>
      <c r="G3" s="176"/>
      <c r="H3" s="176"/>
    </row>
    <row r="4" spans="1:15" ht="20.100000000000001" customHeight="1">
      <c r="A4" s="169" t="s">
        <v>106</v>
      </c>
      <c r="B4" s="169"/>
      <c r="C4" s="176"/>
      <c r="D4" s="176"/>
      <c r="E4" s="176"/>
      <c r="F4" s="176"/>
      <c r="G4" s="176"/>
      <c r="H4" s="176"/>
    </row>
    <row r="5" spans="1:15" ht="20.100000000000001" customHeight="1">
      <c r="A5" s="4"/>
      <c r="B5" s="4"/>
      <c r="C5" s="5"/>
      <c r="D5" s="5"/>
      <c r="E5" s="5"/>
      <c r="F5" s="5"/>
      <c r="G5" s="5"/>
      <c r="H5" s="5"/>
    </row>
    <row r="6" spans="1:15">
      <c r="A6" s="51" t="s">
        <v>15</v>
      </c>
      <c r="B6" s="52"/>
      <c r="C6" s="52"/>
      <c r="D6" s="52"/>
      <c r="E6" s="52"/>
      <c r="F6" s="52"/>
      <c r="G6" s="52"/>
      <c r="H6" s="52"/>
    </row>
    <row r="7" spans="1:15">
      <c r="A7" s="1"/>
    </row>
    <row r="8" spans="1:15">
      <c r="A8" t="s">
        <v>79</v>
      </c>
      <c r="B8" s="54">
        <v>6</v>
      </c>
    </row>
    <row r="10" spans="1:15" ht="30">
      <c r="A10" s="49" t="s">
        <v>77</v>
      </c>
      <c r="B10" s="49" t="s">
        <v>78</v>
      </c>
      <c r="C10" s="49" t="s">
        <v>13</v>
      </c>
      <c r="D10" s="49" t="s">
        <v>0</v>
      </c>
      <c r="E10" s="49" t="s">
        <v>1</v>
      </c>
      <c r="F10" s="49" t="s">
        <v>2</v>
      </c>
    </row>
    <row r="11" spans="1:15" ht="45">
      <c r="A11" s="53" t="s">
        <v>124</v>
      </c>
      <c r="B11" s="55" t="s">
        <v>101</v>
      </c>
      <c r="C11" s="72">
        <v>2</v>
      </c>
      <c r="D11" s="31">
        <v>13</v>
      </c>
      <c r="E11" s="31">
        <v>13</v>
      </c>
      <c r="F11" s="32">
        <f t="shared" ref="F11:F13" si="0">IF(C11=1,(E11/D11),(D11/E11))</f>
        <v>1</v>
      </c>
      <c r="K11" s="21"/>
      <c r="L11" s="22"/>
      <c r="M11" s="23"/>
      <c r="N11" s="23"/>
      <c r="O11" s="24"/>
    </row>
    <row r="12" spans="1:15" ht="60">
      <c r="A12" s="53" t="s">
        <v>126</v>
      </c>
      <c r="B12" s="65" t="s">
        <v>101</v>
      </c>
      <c r="C12" s="72">
        <v>1</v>
      </c>
      <c r="D12" s="31">
        <v>100</v>
      </c>
      <c r="E12" s="31">
        <v>100</v>
      </c>
      <c r="F12" s="32">
        <f t="shared" si="0"/>
        <v>1</v>
      </c>
      <c r="K12" s="21"/>
      <c r="L12" s="22"/>
      <c r="M12" s="23"/>
      <c r="N12" s="23"/>
      <c r="O12" s="24"/>
    </row>
    <row r="13" spans="1:15" ht="30">
      <c r="A13" s="53" t="s">
        <v>118</v>
      </c>
      <c r="B13" s="65" t="s">
        <v>101</v>
      </c>
      <c r="C13" s="72">
        <v>1</v>
      </c>
      <c r="D13" s="31">
        <v>100</v>
      </c>
      <c r="E13" s="31">
        <v>100</v>
      </c>
      <c r="F13" s="32">
        <f t="shared" si="0"/>
        <v>1</v>
      </c>
      <c r="K13" s="21"/>
      <c r="L13" s="22"/>
      <c r="M13" s="23"/>
      <c r="N13" s="23"/>
      <c r="O13" s="24"/>
    </row>
    <row r="14" spans="1:15" ht="30">
      <c r="A14" s="53" t="s">
        <v>127</v>
      </c>
      <c r="B14" s="65" t="s">
        <v>101</v>
      </c>
      <c r="C14" s="72">
        <v>2</v>
      </c>
      <c r="D14" s="31">
        <v>100</v>
      </c>
      <c r="E14" s="31">
        <v>100</v>
      </c>
      <c r="F14" s="32">
        <f t="shared" ref="F14:F16" si="1">IF(C14=1,(E14/D14),(D14/E14))</f>
        <v>1</v>
      </c>
      <c r="K14" s="21"/>
      <c r="L14" s="22"/>
      <c r="M14" s="23"/>
      <c r="N14" s="23"/>
      <c r="O14" s="24"/>
    </row>
    <row r="15" spans="1:15" ht="135">
      <c r="A15" s="64" t="s">
        <v>120</v>
      </c>
      <c r="B15" s="65" t="s">
        <v>101</v>
      </c>
      <c r="C15" s="72">
        <v>1</v>
      </c>
      <c r="D15" s="31">
        <v>100</v>
      </c>
      <c r="E15" s="31">
        <v>100</v>
      </c>
      <c r="F15" s="32">
        <f t="shared" si="1"/>
        <v>1</v>
      </c>
      <c r="K15" s="21"/>
      <c r="L15" s="22"/>
      <c r="M15" s="23"/>
      <c r="N15" s="23"/>
      <c r="O15" s="24"/>
    </row>
    <row r="16" spans="1:15" ht="75">
      <c r="A16" s="181" t="s">
        <v>172</v>
      </c>
      <c r="B16" s="62" t="s">
        <v>101</v>
      </c>
      <c r="C16" s="72">
        <v>1</v>
      </c>
      <c r="D16" s="31">
        <v>100</v>
      </c>
      <c r="E16" s="31">
        <v>100</v>
      </c>
      <c r="F16" s="32">
        <f t="shared" si="1"/>
        <v>1</v>
      </c>
      <c r="K16" s="21"/>
      <c r="L16" s="22"/>
      <c r="M16" s="23"/>
      <c r="N16" s="23"/>
      <c r="O16" s="24"/>
    </row>
    <row r="17" spans="1:8">
      <c r="A17" s="48" t="s">
        <v>14</v>
      </c>
      <c r="B17" s="26">
        <v>1</v>
      </c>
    </row>
    <row r="18" spans="1:8">
      <c r="A18" s="48" t="s">
        <v>80</v>
      </c>
      <c r="B18" s="26">
        <v>2</v>
      </c>
    </row>
    <row r="20" spans="1:8">
      <c r="A20" s="25" t="s">
        <v>3</v>
      </c>
      <c r="B20" s="33">
        <f>1/B8*SUM(F11:F16)</f>
        <v>1</v>
      </c>
    </row>
    <row r="22" spans="1:8">
      <c r="A22" s="51" t="s">
        <v>105</v>
      </c>
      <c r="B22" s="51"/>
      <c r="C22" s="51"/>
      <c r="D22" s="51"/>
      <c r="E22" s="51"/>
      <c r="F22" s="51"/>
      <c r="G22" s="51"/>
      <c r="H22" s="51"/>
    </row>
    <row r="24" spans="1:8" ht="17.25">
      <c r="B24" s="50" t="s">
        <v>6</v>
      </c>
      <c r="C24" s="50" t="s">
        <v>7</v>
      </c>
      <c r="D24" s="50" t="s">
        <v>5</v>
      </c>
    </row>
    <row r="25" spans="1:8">
      <c r="B25" s="57">
        <v>53434.8</v>
      </c>
      <c r="C25" s="57">
        <v>50409.8</v>
      </c>
      <c r="D25" s="89">
        <f>B25/C25</f>
        <v>1.0600081730139774</v>
      </c>
      <c r="E25" s="59"/>
      <c r="F25" s="59"/>
      <c r="G25" s="59"/>
    </row>
    <row r="26" spans="1:8" ht="15.75" thickBot="1">
      <c r="B26" s="59"/>
      <c r="C26" s="59"/>
      <c r="D26" s="59"/>
      <c r="E26" s="59"/>
      <c r="F26" s="59"/>
      <c r="G26" s="59"/>
    </row>
    <row r="27" spans="1:8" ht="35.1" customHeight="1" thickBot="1">
      <c r="B27" s="164" t="s">
        <v>104</v>
      </c>
      <c r="C27" s="165"/>
      <c r="D27" s="165"/>
      <c r="E27" s="166"/>
      <c r="F27" s="177">
        <f>B20/D25</f>
        <v>0.94338895251783483</v>
      </c>
      <c r="G27" s="178"/>
    </row>
  </sheetData>
  <mergeCells count="8">
    <mergeCell ref="B27:E27"/>
    <mergeCell ref="F27:G27"/>
    <mergeCell ref="A1:B2"/>
    <mergeCell ref="C1:H2"/>
    <mergeCell ref="A3:B3"/>
    <mergeCell ref="C3:H3"/>
    <mergeCell ref="A4:B4"/>
    <mergeCell ref="C4:H4"/>
  </mergeCells>
  <pageMargins left="0.7" right="0.7" top="0.75" bottom="0.75" header="0.3" footer="0.3"/>
  <pageSetup paperSize="9" scale="90" orientation="portrait" r:id="rId1"/>
  <legacyDrawing r:id="rId2"/>
</worksheet>
</file>

<file path=xl/worksheets/sheet10.xml><?xml version="1.0" encoding="utf-8"?>
<worksheet xmlns="http://schemas.openxmlformats.org/spreadsheetml/2006/main" xmlns:r="http://schemas.openxmlformats.org/officeDocument/2006/relationships">
  <sheetPr>
    <tabColor rgb="FF00B050"/>
    <pageSetUpPr fitToPage="1"/>
  </sheetPr>
  <dimension ref="A1:O24"/>
  <sheetViews>
    <sheetView view="pageBreakPreview" zoomScale="80" zoomScaleNormal="100" zoomScaleSheetLayoutView="80" workbookViewId="0">
      <selection activeCell="O25" sqref="O25"/>
    </sheetView>
  </sheetViews>
  <sheetFormatPr defaultRowHeight="15"/>
  <cols>
    <col min="1" max="1" width="41.85546875" customWidth="1"/>
    <col min="2" max="2" width="9.7109375" customWidth="1"/>
    <col min="3" max="3" width="12.42578125" customWidth="1"/>
  </cols>
  <sheetData>
    <row r="1" spans="1:15" ht="20.100000000000001" customHeight="1">
      <c r="A1" s="169" t="s">
        <v>107</v>
      </c>
      <c r="B1" s="169"/>
      <c r="C1" s="170" t="s">
        <v>165</v>
      </c>
      <c r="D1" s="171"/>
      <c r="E1" s="171"/>
      <c r="F1" s="171"/>
      <c r="G1" s="171"/>
      <c r="H1" s="172"/>
    </row>
    <row r="2" spans="1:15" ht="41.25" customHeight="1">
      <c r="A2" s="169"/>
      <c r="B2" s="169"/>
      <c r="C2" s="173"/>
      <c r="D2" s="174"/>
      <c r="E2" s="174"/>
      <c r="F2" s="174"/>
      <c r="G2" s="174"/>
      <c r="H2" s="175"/>
    </row>
    <row r="3" spans="1:15" ht="20.100000000000001" customHeight="1">
      <c r="A3" s="169" t="s">
        <v>9</v>
      </c>
      <c r="B3" s="169"/>
      <c r="C3" s="176" t="s">
        <v>158</v>
      </c>
      <c r="D3" s="176"/>
      <c r="E3" s="176"/>
      <c r="F3" s="176"/>
      <c r="G3" s="176"/>
      <c r="H3" s="176"/>
    </row>
    <row r="4" spans="1:15" ht="20.100000000000001" customHeight="1">
      <c r="A4" s="169" t="s">
        <v>106</v>
      </c>
      <c r="B4" s="169"/>
      <c r="C4" s="176"/>
      <c r="D4" s="176"/>
      <c r="E4" s="176"/>
      <c r="F4" s="176"/>
      <c r="G4" s="176"/>
      <c r="H4" s="176"/>
    </row>
    <row r="5" spans="1:15" ht="20.100000000000001" customHeight="1">
      <c r="A5" s="4"/>
      <c r="B5" s="4"/>
      <c r="C5" s="5"/>
      <c r="D5" s="5"/>
      <c r="E5" s="5"/>
      <c r="F5" s="5"/>
      <c r="G5" s="5"/>
      <c r="H5" s="5"/>
    </row>
    <row r="6" spans="1:15">
      <c r="A6" s="51" t="s">
        <v>15</v>
      </c>
      <c r="B6" s="52"/>
      <c r="C6" s="52"/>
      <c r="D6" s="52"/>
      <c r="E6" s="52"/>
      <c r="F6" s="52"/>
      <c r="G6" s="52"/>
      <c r="H6" s="52"/>
    </row>
    <row r="7" spans="1:15">
      <c r="A7" s="1"/>
    </row>
    <row r="8" spans="1:15">
      <c r="A8" t="s">
        <v>79</v>
      </c>
      <c r="B8" s="54">
        <v>2</v>
      </c>
    </row>
    <row r="10" spans="1:15" ht="30">
      <c r="A10" s="45" t="s">
        <v>77</v>
      </c>
      <c r="B10" s="45" t="s">
        <v>78</v>
      </c>
      <c r="C10" s="45" t="s">
        <v>13</v>
      </c>
      <c r="D10" s="45" t="s">
        <v>0</v>
      </c>
      <c r="E10" s="45" t="s">
        <v>1</v>
      </c>
      <c r="F10" s="45" t="s">
        <v>2</v>
      </c>
    </row>
    <row r="11" spans="1:15" ht="82.5" customHeight="1">
      <c r="A11" s="53" t="s">
        <v>128</v>
      </c>
      <c r="B11" s="83" t="s">
        <v>101</v>
      </c>
      <c r="C11" s="82">
        <v>1</v>
      </c>
      <c r="D11" s="31">
        <v>100</v>
      </c>
      <c r="E11" s="31">
        <v>100</v>
      </c>
      <c r="F11" s="32">
        <f t="shared" ref="F11" si="0">IF(C11=1,(E11/D11),(D11/E11))</f>
        <v>1</v>
      </c>
    </row>
    <row r="12" spans="1:15" ht="172.5" customHeight="1">
      <c r="A12" s="63" t="s">
        <v>131</v>
      </c>
      <c r="B12" s="55" t="s">
        <v>101</v>
      </c>
      <c r="C12" s="31">
        <v>2</v>
      </c>
      <c r="D12" s="31">
        <v>0</v>
      </c>
      <c r="E12" s="31">
        <v>0</v>
      </c>
      <c r="F12" s="32">
        <v>1</v>
      </c>
      <c r="K12" s="21"/>
      <c r="L12" s="22"/>
      <c r="M12" s="23"/>
      <c r="N12" s="23"/>
      <c r="O12" s="24"/>
    </row>
    <row r="13" spans="1:15">
      <c r="K13" s="21"/>
      <c r="L13" s="22"/>
      <c r="M13" s="23"/>
      <c r="N13" s="23"/>
      <c r="O13" s="24"/>
    </row>
    <row r="14" spans="1:15">
      <c r="A14" s="44" t="s">
        <v>14</v>
      </c>
      <c r="B14" s="26">
        <v>1</v>
      </c>
    </row>
    <row r="15" spans="1:15">
      <c r="A15" s="44" t="s">
        <v>80</v>
      </c>
      <c r="B15" s="26">
        <v>2</v>
      </c>
    </row>
    <row r="17" spans="1:8">
      <c r="A17" s="25" t="s">
        <v>3</v>
      </c>
      <c r="B17" s="33">
        <f>1/B8*SUM(F11:F12)</f>
        <v>1</v>
      </c>
    </row>
    <row r="19" spans="1:8">
      <c r="A19" s="51" t="s">
        <v>105</v>
      </c>
      <c r="B19" s="51"/>
      <c r="C19" s="51"/>
      <c r="D19" s="51"/>
      <c r="E19" s="51"/>
      <c r="F19" s="51"/>
      <c r="G19" s="51"/>
      <c r="H19" s="51"/>
    </row>
    <row r="21" spans="1:8" ht="17.25">
      <c r="B21" s="46" t="s">
        <v>6</v>
      </c>
      <c r="C21" s="46" t="s">
        <v>7</v>
      </c>
      <c r="D21" s="46" t="s">
        <v>5</v>
      </c>
    </row>
    <row r="22" spans="1:8">
      <c r="B22" s="57">
        <v>25216.6</v>
      </c>
      <c r="C22" s="57">
        <v>24667.7</v>
      </c>
      <c r="D22" s="89">
        <f>B22/C22</f>
        <v>1.0222517705339369</v>
      </c>
      <c r="E22" s="59"/>
      <c r="F22" s="59"/>
      <c r="G22" s="59"/>
    </row>
    <row r="23" spans="1:8" ht="15.75" thickBot="1">
      <c r="B23" s="59"/>
      <c r="C23" s="59"/>
      <c r="D23" s="59"/>
      <c r="E23" s="59"/>
      <c r="F23" s="59"/>
      <c r="G23" s="59"/>
    </row>
    <row r="24" spans="1:8" ht="35.1" customHeight="1" thickBot="1">
      <c r="B24" s="164" t="s">
        <v>104</v>
      </c>
      <c r="C24" s="165"/>
      <c r="D24" s="165"/>
      <c r="E24" s="166"/>
      <c r="F24" s="177">
        <f>B17/D22</f>
        <v>0.97823259281584374</v>
      </c>
      <c r="G24" s="178"/>
    </row>
  </sheetData>
  <mergeCells count="8">
    <mergeCell ref="F24:G24"/>
    <mergeCell ref="A1:B2"/>
    <mergeCell ref="C1:H2"/>
    <mergeCell ref="A3:B3"/>
    <mergeCell ref="C3:H3"/>
    <mergeCell ref="A4:B4"/>
    <mergeCell ref="C4:H4"/>
    <mergeCell ref="B24:E24"/>
  </mergeCells>
  <pageMargins left="0.70866141732283472" right="0.44" top="0.74803149606299213" bottom="0.74803149606299213" header="0.31496062992125984" footer="0.31496062992125984"/>
  <pageSetup paperSize="9" scale="8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Титул</vt:lpstr>
      <vt:lpstr>Табл.11</vt:lpstr>
      <vt:lpstr>Табл.12</vt:lpstr>
      <vt:lpstr>Табл.13</vt:lpstr>
      <vt:lpstr>Табл.14</vt:lpstr>
      <vt:lpstr>Табл.16</vt:lpstr>
      <vt:lpstr>Изменения МП</vt:lpstr>
      <vt:lpstr>Оц.Эфф.МП</vt:lpstr>
      <vt:lpstr>Оц.Эфф.Пд_1</vt:lpstr>
      <vt:lpstr>Оц.Эфф.Пд_2</vt:lpstr>
      <vt:lpstr>Табл.11!Область_печати</vt:lpstr>
      <vt:lpstr>Табл.14!Область_печати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odn</dc:creator>
  <cp:lastModifiedBy>sheu</cp:lastModifiedBy>
  <cp:lastPrinted>2025-03-06T11:56:03Z</cp:lastPrinted>
  <dcterms:created xsi:type="dcterms:W3CDTF">2013-07-25T11:10:50Z</dcterms:created>
  <dcterms:modified xsi:type="dcterms:W3CDTF">2025-03-06T11:58:19Z</dcterms:modified>
</cp:coreProperties>
</file>