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5180" windowHeight="7815" tabRatio="797"/>
  </bookViews>
  <sheets>
    <sheet name="Титул" sheetId="11" r:id="rId1"/>
    <sheet name="Табл.11" sheetId="8" r:id="rId2"/>
    <sheet name="Табл.12" sheetId="7" r:id="rId3"/>
    <sheet name="Табл.13" sheetId="6" r:id="rId4"/>
    <sheet name="Табл.14" sheetId="21" r:id="rId5"/>
    <sheet name="Табл.16" sheetId="9" r:id="rId6"/>
    <sheet name="Изменения МП" sheetId="13" r:id="rId7"/>
    <sheet name="Оц.Эфф.МП" sheetId="12" r:id="rId8"/>
    <sheet name="Оц.Эфф.Пд_1" sheetId="4" r:id="rId9"/>
    <sheet name="Лист1" sheetId="14" state="hidden" r:id="rId10"/>
    <sheet name="Лист2" sheetId="15" state="hidden" r:id="rId11"/>
    <sheet name="Лист3" sheetId="16" state="hidden" r:id="rId12"/>
    <sheet name="Оц.Эфф.Пд_2" sheetId="18" r:id="rId13"/>
    <sheet name="Оц.Эфф.Пд_3" sheetId="19" r:id="rId14"/>
    <sheet name="Оц.Эфф.Пд 4" sheetId="20" r:id="rId15"/>
  </sheets>
  <definedNames>
    <definedName name="_xlnm._FilterDatabase" localSheetId="3" hidden="1">Табл.13!$A$5:$F$43</definedName>
    <definedName name="_xlnm._FilterDatabase" localSheetId="4" hidden="1">Табл.14!$A$10:$D$42</definedName>
    <definedName name="_xlnm.Print_Area" localSheetId="1">Табл.11!$A$1:$G$17</definedName>
    <definedName name="_xlnm.Print_Area" localSheetId="4">Табл.14!$A$1:$D$40</definedName>
  </definedNames>
  <calcPr calcId="125725"/>
</workbook>
</file>

<file path=xl/calcChain.xml><?xml version="1.0" encoding="utf-8"?>
<calcChain xmlns="http://schemas.openxmlformats.org/spreadsheetml/2006/main">
  <c r="F19" i="12"/>
  <c r="F18"/>
  <c r="F17"/>
  <c r="F16"/>
  <c r="F15"/>
  <c r="F14"/>
  <c r="F13"/>
  <c r="F12"/>
  <c r="F11"/>
  <c r="F10"/>
  <c r="F13" i="4"/>
  <c r="F12"/>
  <c r="F11"/>
  <c r="B24" i="12" l="1"/>
  <c r="C34" i="21" l="1"/>
  <c r="D31"/>
  <c r="D29" s="1"/>
  <c r="C31"/>
  <c r="C29" s="1"/>
  <c r="C28"/>
  <c r="D25"/>
  <c r="C25"/>
  <c r="D23"/>
  <c r="C23"/>
  <c r="D16"/>
  <c r="C16"/>
  <c r="D14"/>
  <c r="C14"/>
  <c r="D12"/>
  <c r="C12"/>
  <c r="D24" i="20" l="1"/>
  <c r="B19"/>
  <c r="F11"/>
  <c r="F12" i="19"/>
  <c r="F11"/>
  <c r="F12" i="18"/>
  <c r="F11"/>
  <c r="B18" i="4" l="1"/>
  <c r="E24" i="12" s="1"/>
  <c r="B17" i="19"/>
  <c r="F26" i="20"/>
  <c r="B17" i="18"/>
  <c r="D22" i="19" l="1"/>
  <c r="D22" i="18"/>
  <c r="F24" l="1"/>
  <c r="F24" i="19"/>
  <c r="D29" i="12"/>
  <c r="D23" i="4"/>
  <c r="F25" l="1"/>
  <c r="F31" i="12"/>
</calcChain>
</file>

<file path=xl/comments1.xml><?xml version="1.0" encoding="utf-8"?>
<comments xmlns="http://schemas.openxmlformats.org/spreadsheetml/2006/main">
  <authors>
    <author>odn</author>
  </authors>
  <commentList>
    <comment ref="A16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Наименование муниципальной программы</t>
        </r>
      </text>
    </comment>
  </commentList>
</comments>
</file>

<file path=xl/comments2.xml><?xml version="1.0" encoding="utf-8"?>
<comments xmlns="http://schemas.openxmlformats.org/spreadsheetml/2006/main">
  <authors>
    <author>odn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2015
</t>
        </r>
      </text>
    </comment>
  </commentList>
</comments>
</file>

<file path=xl/comments3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E2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ввести выражение (сумма ПДЦ всех подпрограмм МП / количество подпрограмм).
При отсутствии подпрограмм показатель = ПДЦ общ.</t>
        </r>
      </text>
    </comment>
    <comment ref="B29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9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comments4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B23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3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comments5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comments6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comments7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B2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sharedStrings.xml><?xml version="1.0" encoding="utf-8"?>
<sst xmlns="http://schemas.openxmlformats.org/spreadsheetml/2006/main" count="625" uniqueCount="284">
  <si>
    <t>план</t>
  </si>
  <si>
    <t>факт</t>
  </si>
  <si>
    <t>И общ.к</t>
  </si>
  <si>
    <t>ПДЦ общ. =</t>
  </si>
  <si>
    <t>Оценка степени достижения цели и решения задач программы</t>
  </si>
  <si>
    <t>ЭИС</t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</si>
  <si>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б</t>
    </r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</si>
  <si>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ф</t>
    </r>
  </si>
  <si>
    <t>Наименование муниципальной программы</t>
  </si>
  <si>
    <t>Оценка эффективности за</t>
  </si>
  <si>
    <t>Ответственный исполнитель</t>
  </si>
  <si>
    <t>ФИО</t>
  </si>
  <si>
    <t>Подпись</t>
  </si>
  <si>
    <t>Дата оценки</t>
  </si>
  <si>
    <t>Желаемая тенденция*</t>
  </si>
  <si>
    <t>* увеличение</t>
  </si>
  <si>
    <t>Наименование подпрограммы муниципальной программы</t>
  </si>
  <si>
    <t>Оценка степени достижения цели и решения задач подпрограммы</t>
  </si>
  <si>
    <t>Оценка степени соответствия уровня затрат подпрограммы</t>
  </si>
  <si>
    <t>Оценка степени соответствия уровня затрат программы</t>
  </si>
  <si>
    <t>Общая эффективность и результативность подпрограммы</t>
  </si>
  <si>
    <t>ПДЦ пр.=</t>
  </si>
  <si>
    <t>Сведения о достижении значений показателей (индикаторов)</t>
  </si>
  <si>
    <t>Таблица 11</t>
  </si>
  <si>
    <t>№ п/п</t>
  </si>
  <si>
    <t>Показатель (индикатор) наименование</t>
  </si>
  <si>
    <t>Ед. измерения</t>
  </si>
  <si>
    <t>Годы</t>
  </si>
  <si>
    <t xml:space="preserve">год, предшествующий отчетному &lt;4&gt; 
</t>
  </si>
  <si>
    <t>отчетный год</t>
  </si>
  <si>
    <t>Показатель (индикатор)</t>
  </si>
  <si>
    <t>...</t>
  </si>
  <si>
    <t xml:space="preserve">...                                 </t>
  </si>
  <si>
    <t>Таблица 12</t>
  </si>
  <si>
    <t xml:space="preserve">Наименование основного мероприятия </t>
  </si>
  <si>
    <t>Плановый срок</t>
  </si>
  <si>
    <t>Фактический срок</t>
  </si>
  <si>
    <t>Результаты</t>
  </si>
  <si>
    <t xml:space="preserve">Проблемы, возникшие в ходе реализации мероприятия &lt;5&gt;    
</t>
  </si>
  <si>
    <t>начала реализации</t>
  </si>
  <si>
    <t>окончания реализации</t>
  </si>
  <si>
    <t xml:space="preserve">Подпрограмма 1                                                           </t>
  </si>
  <si>
    <t>&lt;5&gt; 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</si>
  <si>
    <t xml:space="preserve">Отчет об использовании бюджетных ассигнований бюджета района на реализацию муниципальной программы (тыс. руб.)
</t>
  </si>
  <si>
    <t>Таблица 13</t>
  </si>
  <si>
    <t xml:space="preserve">Статус 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</si>
  <si>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</si>
  <si>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Ответственный исполнитель, соисполнители </t>
  </si>
  <si>
    <t xml:space="preserve">Расходы (тыс. руб.), годы               </t>
  </si>
  <si>
    <t xml:space="preserve">сводная бюджетная роспись, план на 1   
января отчетного года
</t>
  </si>
  <si>
    <t xml:space="preserve">сводная бюджетная роспись на отчетную дату &lt;6&gt;             
</t>
  </si>
  <si>
    <t>кассовое исполнение</t>
  </si>
  <si>
    <t>Муниципальная программа</t>
  </si>
  <si>
    <t xml:space="preserve">Подпрограмма 1 </t>
  </si>
  <si>
    <t>&lt;6&gt; Для годового отчета - 31 декабря отчетного года.</t>
  </si>
  <si>
    <t>&lt;7&gt; Под обеспечением реализации муниципальной программы понимается деятельность, не направленная на реализацию основных мероприятий подпрограмм.</t>
  </si>
  <si>
    <t>Отчет об использовании бюджетных ассигнований бюджета района, областного и федерального бюджетов, бюджетов сельских поселений и средств внебюджетных источников на реализацию муниципальной программы (тыс. руб.)</t>
  </si>
  <si>
    <t>Таблица 14</t>
  </si>
  <si>
    <t>&lt;8&gt; В соответствии с муниципальной программой.</t>
  </si>
  <si>
    <t>&lt;9&gt; Кассовые расходы по соответствующим источникам.</t>
  </si>
  <si>
    <t>Сведения об ожидаемых значениях показателей (индикаторов)</t>
  </si>
  <si>
    <t>Таблица 16</t>
  </si>
  <si>
    <t xml:space="preserve">Показатель (индикатор) наименование        
</t>
  </si>
  <si>
    <t>Значения показателей (индикаторов)
муниципальной программы, подпрограммы муниципальной программы</t>
  </si>
  <si>
    <t>Обоснование отклонений значений показателя (индикатора) на конец отчетного года (при наличии)</t>
  </si>
  <si>
    <t xml:space="preserve">ожидаемое значение на конец года      
</t>
  </si>
  <si>
    <t xml:space="preserve">Подпрограмма 1                          </t>
  </si>
  <si>
    <t>…</t>
  </si>
  <si>
    <t>тел.</t>
  </si>
  <si>
    <t>за</t>
  </si>
  <si>
    <t>год</t>
  </si>
  <si>
    <t>Индикатор (наименование)</t>
  </si>
  <si>
    <t>Ед. изм.</t>
  </si>
  <si>
    <t>Количество индикаторов</t>
  </si>
  <si>
    <t xml:space="preserve">   уменьшение</t>
  </si>
  <si>
    <t xml:space="preserve">Ед. </t>
  </si>
  <si>
    <t>Ед.</t>
  </si>
  <si>
    <t xml:space="preserve">Всего                    </t>
  </si>
  <si>
    <t>ед.</t>
  </si>
  <si>
    <t>Администрация Череповецкого муниципального района</t>
  </si>
  <si>
    <t xml:space="preserve">Отчет о реализации и оценке эффективности муниципальной программы </t>
  </si>
  <si>
    <t>Ответственный исполнитель:</t>
  </si>
  <si>
    <t>Общая эффективность и результативность муниципальной программы</t>
  </si>
  <si>
    <t>Программа эффективна</t>
  </si>
  <si>
    <t>Программа частично эффективна</t>
  </si>
  <si>
    <t>Программа неэффективна</t>
  </si>
  <si>
    <t>1,90 и более</t>
  </si>
  <si>
    <t>от 1,90 до 1,75</t>
  </si>
  <si>
    <t>менее 1,75</t>
  </si>
  <si>
    <t>e-mail</t>
  </si>
  <si>
    <t xml:space="preserve">Обоснование отклонений значений показателя (индикатора) на конец отчетного года (при наличии) </t>
  </si>
  <si>
    <t>Реквизиты  нормативно-правового акта</t>
  </si>
  <si>
    <t>Перечень изменений</t>
  </si>
  <si>
    <t>Обоснование изменений</t>
  </si>
  <si>
    <t>Приведение программы в соответствие выделенным лимитам</t>
  </si>
  <si>
    <t xml:space="preserve">Количество преступлений, совершенных несовершен-нолетними, достигшими 
возраста привлечения 
к уголовной ответствен-ности (от 14 до 18 лет)
</t>
  </si>
  <si>
    <t xml:space="preserve">Коэффициент тяжести                   последствий ДТП 
(число лиц, погибших в ДТП на 100 пострадавших)
</t>
  </si>
  <si>
    <t>Значение индикатора оценивается положительно</t>
  </si>
  <si>
    <t>Управление образования</t>
  </si>
  <si>
    <t>МУК ЧМР "МЦДК"</t>
  </si>
  <si>
    <t>Октябрь</t>
  </si>
  <si>
    <t xml:space="preserve">Предупреждение экстремизма 
и терроризма
</t>
  </si>
  <si>
    <t>Предупреждение беспризорности, безнадзорности, профилактика правонарушений несовершеннолетних</t>
  </si>
  <si>
    <t>Основное мероприятие 3</t>
  </si>
  <si>
    <t>Основное мероприятие 4</t>
  </si>
  <si>
    <t>Основное мероприятие 5</t>
  </si>
  <si>
    <t>Управление строительства и ЖКХ</t>
  </si>
  <si>
    <t>Основное мероприятие 6</t>
  </si>
  <si>
    <t>Основное мероприятие 7</t>
  </si>
  <si>
    <t>Основное мероприятие 2</t>
  </si>
  <si>
    <t xml:space="preserve">Приобретение специальных технических средств для фиксации нарушений ПДД в целях внедрения технических средств для обеспечения правопорядка и общественной безопасности на территории района </t>
  </si>
  <si>
    <t xml:space="preserve">Организация и проведение районных мероприятий, слетов, фетивалей, конкурсов («Дорога без опасности», «Безопасное колесо», «Перекресток», «Светофор собирает друзей»), направ-ленных на профилактику ДТП среди несовершеннолетних и взрослого населения района  </t>
  </si>
  <si>
    <t xml:space="preserve">Коэффициент  
преступности в районе (количество зарегистрированных преступлений 
на 10 тысяч населения)
</t>
  </si>
  <si>
    <t xml:space="preserve">Сведения об изменениях внесенных в муниципальную программу </t>
  </si>
  <si>
    <t>Коэффициент  
преступности в районе (количество зарегистрированных преступлений 
на 10 тысяч населения)</t>
  </si>
  <si>
    <t>Количество преступлений, совершенных несовершен-нолетними, достигшими 
возраста привлечения 
к уголовной ответственности (от 14 до 18 лет)</t>
  </si>
  <si>
    <t>Коэффициент тяжести                   последствий ДТП 
(число лиц, погибших в ДТП на 100 пострадавших)</t>
  </si>
  <si>
    <t xml:space="preserve">Количество официально 
зарегистрированных лиц, допускающих немедицинское употребление психоактивных веществ, проживающих на территории района
</t>
  </si>
  <si>
    <t>Количество официально 
зарегистрированных лиц, допускающих немедицинское употребление психоактивных веществ, проживающих на территории района</t>
  </si>
  <si>
    <t>Декабрь</t>
  </si>
  <si>
    <t xml:space="preserve">Основное мероприятие 1
</t>
  </si>
  <si>
    <t xml:space="preserve">Основное мероприятие 2 
</t>
  </si>
  <si>
    <t>январь</t>
  </si>
  <si>
    <t>декабрь</t>
  </si>
  <si>
    <t>нет</t>
  </si>
  <si>
    <t>ноябрь</t>
  </si>
  <si>
    <t>Коэффициент  
преступности в районе (количество зарегистриро-ванных преступлений 
на 10 тысяч населения)</t>
  </si>
  <si>
    <t>Количество официально 
зарегистрированных лиц, допускающих немедицин-ское употребление психоактивных веществ, проживающих на территории района</t>
  </si>
  <si>
    <t>Предупреждение экстремизма и терроризма</t>
  </si>
  <si>
    <t xml:space="preserve">Внедрение 
современных технических средств, 
направленных на предупреждение 
правонарушений и преступлений 
в общественных местах и на улицах
</t>
  </si>
  <si>
    <t>Предупреждение имущественных преступлений</t>
  </si>
  <si>
    <t xml:space="preserve">Привлечение общественности к охране общественного порядка
</t>
  </si>
  <si>
    <t>Создание условий для социальной адаптации и реабилитации лиц, отбывших наказание в местах лишения свободы</t>
  </si>
  <si>
    <t>Правовое информирование граждан</t>
  </si>
  <si>
    <t xml:space="preserve">модернизация пешеходных переходов, 
в том числе прилегающих непосредственно 
к дошкольным и общеобразовательным 
учреждениям, общественным организациям
</t>
  </si>
  <si>
    <t>Предупреждение опасного поведения участников дорожного движения путем организации и проведения профилактических мероприятий:</t>
  </si>
  <si>
    <t xml:space="preserve">Совершенствование материально-технической базы образовательных 
организаций, реализующих образовательные программы с изучением правил дорожного движения
</t>
  </si>
  <si>
    <t>МУК ЧМР "МЦДК", управление образования</t>
  </si>
  <si>
    <t xml:space="preserve">Расширение межведомственного взаимодействия в области противодействия зависимости от психоактивных веществ
</t>
  </si>
  <si>
    <t xml:space="preserve">Профилактика незаконного оборота наркотиков, зависимости от психоактивных веществ, снижение масштабов злоупотребления алкогольной продукцией
</t>
  </si>
  <si>
    <t xml:space="preserve">Участие в информационном обеспечении деятельности по противодействию незаконному обороту наркотиков и зависимости от психоактивных веществ:
</t>
  </si>
  <si>
    <t xml:space="preserve">организация изготовления и размещения социальной рекламы на антинаркотическую и антиалкогольную тематику, ее размещение в образовательных учреждениях района
</t>
  </si>
  <si>
    <t xml:space="preserve">организация и проведение ежегодного районного детско-юношеского фестиваля 
«Молодые таланты за здоровый образ жизни»
</t>
  </si>
  <si>
    <t xml:space="preserve">организация и проведение ежегодного районного конкурса творческих работ 
антинаркотической и антиалкогольной 
направленности среди учащихся школ района
</t>
  </si>
  <si>
    <t xml:space="preserve">организация и проведение массовых акций («Здоровье-это модно!», «Смени сигарету 
на конфету», «Энергию молодых – в здоровое русло!»), целью которых является 
осуществление креативной антинаркотической и антиалкогольной пропаганды среди населения района
</t>
  </si>
  <si>
    <t>Основное мероприятие 1.1. Предупреждение беспризорности, безнадзорности, профилактика правонарушений несовершеннолетних</t>
  </si>
  <si>
    <t>управление образования</t>
  </si>
  <si>
    <t xml:space="preserve">январь </t>
  </si>
  <si>
    <t>Основное мероприятие 1.2. Предупреждение экстремизма и терроризма</t>
  </si>
  <si>
    <t xml:space="preserve">1.2.7. содействие в проведении мероприятий по добровольной сдаче оружия, боеприпасов, взрывчатых веществ и взрывных устройств (в.ч. выплата  гражданам,  осуществившим добровольную сдачу в ОМВД России по Череповецкому району оружия, боеприпасов, взрывчатых веществ и взрывных устройств
</t>
  </si>
  <si>
    <t xml:space="preserve">Основное мероприятие 1.3. Внедрение 
современных технических средств, 
направленных на предупреждение 
правонарушений и преступлений 
в общественных местах и на улицах
</t>
  </si>
  <si>
    <t>Основное мероприятие 1.4. Предупреждение имущественных преступлений</t>
  </si>
  <si>
    <t xml:space="preserve">Основное мероприятие 1.5. Привлечение общественности к охране общественного порядка.
</t>
  </si>
  <si>
    <t xml:space="preserve">1.5.1. организация мероприятий по привлечению к охране общественного порядка, обеспечению безопасности граждан, активизации деятельности добровольных народных дружин, внештатных сотрудников полиции, юных помощников полиции и иных общественных объединений. Поощрение наиболее активных членов добровольных народных дружин, участвующих в охране общественного порядка, оказывающих помощь правоохранительным органам </t>
  </si>
  <si>
    <t>Основное мероприятие 1.6. Создание условий для социальной адаптации и реабилитации лиц, отбывших наказание в местах лишения свободы</t>
  </si>
  <si>
    <t>Мероприятие 1.7. Правовое информирование граждан</t>
  </si>
  <si>
    <t>Основное мероприятие 2.1. Предупреждение опасного поведения участников дорожного движения путем организации и проведения профилактических мероприятий</t>
  </si>
  <si>
    <t xml:space="preserve">ОМВД России по Череповецкому району;
Управление строительства и ЖКХ;
Комиссия по обеспечению 
безопасности дорожного движения;
Управление образования 
администрации Череповецкого 
муниципального района
</t>
  </si>
  <si>
    <t xml:space="preserve">2.1.1. организация и проведение районных мероприятий, слетов, фестивалей, конкурсов («Дорога без опасности», «Безопасное колесо», «Перекресток», «Светофор собирает друзей»), направленных на профилактику ДТП среди 
несовершеннолетних и взрослого населения
</t>
  </si>
  <si>
    <t xml:space="preserve">2.1.5. приобретение специальных технических средств для фиксации нарушений ПДД в целях внедрения технических средств для обеспечения равопорядка и общественной безопасности на территории района
</t>
  </si>
  <si>
    <t>Управление строительства и ЖКХ;</t>
  </si>
  <si>
    <t xml:space="preserve">2.1.6. модернизация пешеходных переходов, в том числе прилегающих непосредственно к дошкольным и общеобразовательным учреждениям, общественным организациям
</t>
  </si>
  <si>
    <t xml:space="preserve">Основное мероприятие 3.1. Профилактика незаконного оборота наркотиков, зависимости от психоактивных веществ, снижение масштабов злоупотребления 
алкогольной продукцией.
</t>
  </si>
  <si>
    <t xml:space="preserve">Основное мероприятие 3.2. Расширение 
межведомственного взаимодействия 
в области противодействия зависимости 
от психоактивных веществ
</t>
  </si>
  <si>
    <t xml:space="preserve">Основное мероприятие 3.3. Участие 
в информационном обеспечении 
деятельности по противодействию 
незаконному обороту наркотиков 
и зависимости от психоактивных веществ
</t>
  </si>
  <si>
    <t xml:space="preserve">3.3.1. организация изготовления и размещения социальной рекламы на антинаркотическую и антиалкогольную тематику, ее размещение в образовательных учреждениях района
</t>
  </si>
  <si>
    <t xml:space="preserve">3.3.3. организация и проведение ежегодного районного конкурса творческих работ антинаркотической и антиалкогольной направленности среди учащихся школ района
</t>
  </si>
  <si>
    <t xml:space="preserve">3.3.2. организация и проведение ежегодного районного детско-юношеского фестиваля «Молодые таланты за здоровый образ жизни»
</t>
  </si>
  <si>
    <t xml:space="preserve">организация и проведение массовых акций («Здоровье-это модно!», «Смени сигарету на конфету», «Энергию молодых – в здоровое русло!»), целью которых является осуществление креативной антинаркотической и антиалкогольной пропаганды среди населения района
</t>
  </si>
  <si>
    <t>МУК ЧМР «МЦДК»</t>
  </si>
  <si>
    <t xml:space="preserve">Антинаркотическая комиссия;
Комиссия по делам 
несовершеннолетних и защите их прав Череповецкого 
муниципального района;
Управление образования 
администрации Череповецкого 
муниципального района;
ОМВД России по Череповецкому району
</t>
  </si>
  <si>
    <t xml:space="preserve">Антинаркотическая комиссия;
Управление образования 
администрации Череповецкого 
муниципального района;
ОМВД России по Череповецкому району;
МУ «Комитет по физической 
культуре и спорту Череповецкого муниципального района»;
МУК ЧМР «МЦДК»
</t>
  </si>
  <si>
    <t xml:space="preserve">Антинаркотическая комиссия;
Комиссия по делам 
несовершеннолетних и защите их прав Череповецкого 
муниципального района;
Управление образования 
администрации Череповецкого 
муниципального района;
ОМВД России по Череповецкому району;
МУК ЧМР «МЦДК»
</t>
  </si>
  <si>
    <t>мероприятие проведено</t>
  </si>
  <si>
    <t>Количество зарегистрированных преступлений</t>
  </si>
  <si>
    <t xml:space="preserve">Число лиц, дорожно-транспортных происшествий с пострадавшими
</t>
  </si>
  <si>
    <t xml:space="preserve">Доля несовершеннолетних лиц, употребляющих наркотические вещества с вредными последствиями, и несовершеннолетних лиц с диагнозом «Наркомания», взятых на учет впервые в жизни
</t>
  </si>
  <si>
    <t>Число лиц, дорожно-транспортных происшествий с пострадавшими</t>
  </si>
  <si>
    <t xml:space="preserve">ед. </t>
  </si>
  <si>
    <t>количество зарегистрированных преступлений</t>
  </si>
  <si>
    <t>Количество созданных учебно-консультационных пунктов</t>
  </si>
  <si>
    <t>Отклонение значений индикатора обусловлено:                                                             1. Несоблюдение правил дорожного движения участниками дорожного движения                                                                                                                           2. несвоевременный ремонт дорог                                         3.  Нетрезвые водители</t>
  </si>
  <si>
    <t xml:space="preserve">Межведомственная комиссия по профилактике правонарушений;
Комиссия по делам 
несовершеннолетних и защите их прав;
Управление образования;
ОМВД России по Череповецкому району;
отделение занятости населения 
по г. Череповцу и Череповецкому району КУ ВО «Центр занятости населения Вологодской области»;
МУ «Комитет по физической 
культуре и спорту Череповецкого муниципального района»
Межведомственная комиссия 
по профилактике правонарушений администрации Череповецкого 
муниципального района;
Комиссия по делам 
несовершеннолетних и защите их прав Череповецкого 
муниципального района;
Управление образования 
администрации Череповецкого 
муниципального района;
ОМВД России по Череповецкому району;
отделение занятости населения 
по г. Череповцу и Череповецкому району КУ ВО «Центр занятости населения Вологодской области»;
МУ «Комитет по физической 
культуре и спорту Череповецкого муниципального района»
</t>
  </si>
  <si>
    <t>1.1.1.изготовление и размещение в местах массового пребывания граждан печатных материалов, направленных на повышение ответственности несовершеннолетних  и их родителей (законных представителей)</t>
  </si>
  <si>
    <t>выплаты осуществлены</t>
  </si>
  <si>
    <t xml:space="preserve">1.1.3.разработка и реализация педагогами образовательных учреждений района тематических конкурсов, творческих работ по правовой тематике, а также новых методик, направленных на формирование законопослушного поведения несовершеннолетних
</t>
  </si>
  <si>
    <t>Количество происшествий на водных объектах с пострадавшими</t>
  </si>
  <si>
    <t>Отдел МСиКП</t>
  </si>
  <si>
    <t xml:space="preserve">Отдел по мобилизационной работе, гражданской обороне, защите населения и территории от чрезвычайных ситуаций </t>
  </si>
  <si>
    <t>заместитель руководителя администрации района по социальным вопросам</t>
  </si>
  <si>
    <t>Самчук Н.Е.</t>
  </si>
  <si>
    <t>(8202) 24 -02-11</t>
  </si>
  <si>
    <t>sne@cherra.ru</t>
  </si>
  <si>
    <t>Администрация района</t>
  </si>
  <si>
    <t>август</t>
  </si>
  <si>
    <t>июнь</t>
  </si>
  <si>
    <t>Подпрограмма 4</t>
  </si>
  <si>
    <t>Проведение аварийно-спасательных работ на суше и воде</t>
  </si>
  <si>
    <t>Количество проведенных мероприятий по пропаганде в области защиты населения и территорий от чрезвычайных ситуаций и безопасности людей на водных объектах.</t>
  </si>
  <si>
    <t>Основное мероприятие 8</t>
  </si>
  <si>
    <t xml:space="preserve">Основное мероприятие 3 
</t>
  </si>
  <si>
    <t>Организация освещения автомобильных дорог для обеспечения безопасности дорожного движения</t>
  </si>
  <si>
    <t>Управление образования, администрация района</t>
  </si>
  <si>
    <t>%</t>
  </si>
  <si>
    <t>Финансирование мероприятия в 2023 году не предусмотрено Программой</t>
  </si>
  <si>
    <t>Основное мероприятие 1.8. Предоставление единовременной денежной выплаты лицам, заключившим контракт о прохождении военной службы в Вооруженных Силах Российской Федерации и направленным для участия в специальной военной операции</t>
  </si>
  <si>
    <t>Основное мероприятие 2.3.Организация освещения автомобильных дорог для обеспечения безопасности дорожного движения</t>
  </si>
  <si>
    <t>Снижение количества преступлений и правонарушений, совершаемых несовершеннолетними</t>
  </si>
  <si>
    <t>май</t>
  </si>
  <si>
    <t>Количество граждан, отобранных на военную службу в зону СВО</t>
  </si>
  <si>
    <t>Основное мероприятие "Предупреждение беспризорности, безнадзорности, профилактика правонарушений несовершеннолетних"</t>
  </si>
  <si>
    <t>бюджет района</t>
  </si>
  <si>
    <t>Итого</t>
  </si>
  <si>
    <t>Основное мероприятие "Предупреждение экстремизма и терроризма"</t>
  </si>
  <si>
    <t>Основное мероприятие "Привлечение общественности к охране общественного порядка"</t>
  </si>
  <si>
    <t>Основное мероприятие "Создание условий для социальной адаптации и реабилитации лиц, отбывших наказание в местах лишения свободы"</t>
  </si>
  <si>
    <t>Основное мероприятие "Предоставление единовременной денежной выплаты лицам, заключившим контракт о прохождении военной службы в Вооруженных Силах Российской Федерации и направленным для участия в специальной военной операции"</t>
  </si>
  <si>
    <t>Основное мероприятие "Предупреждение опасного поведения участников дорожного движения путем организации и проведения профилактических мероприятий"</t>
  </si>
  <si>
    <t>Основное мероприятие "Участие в информационном обеспечении деятельности по противодействию незаконному обороту наркотиков и зависимости от психоактивных веществ"</t>
  </si>
  <si>
    <t>Основное мероприятие "Проведение аварийно-спасательных работ на суше и воде"</t>
  </si>
  <si>
    <t>Обеспечение законности, правопорядка и общественной безопасности в Череповецком муниципальном районе на 2020-2026 годы</t>
  </si>
  <si>
    <t>г. Череповец, 2025 г.</t>
  </si>
  <si>
    <t xml:space="preserve">Обеспечение законности, правопорядка  и общественногй безопасности в Череповецком муниципальном районе на 2020-2026 годы                 </t>
  </si>
  <si>
    <t xml:space="preserve">Сведения о степени выполнения основных мероприятий  муниципальной программы "Обеспечение законности, правопорядка и общественной безопасности в Череповецком муниципальном районе на 2020-2026 годы"
</t>
  </si>
  <si>
    <t>Подпрограмма 1 «Профилактика преступлений и иных правонарушений на 2020-2026 года»</t>
  </si>
  <si>
    <t>финансирование мероприятия в 2024 году не предусмотрено Программой</t>
  </si>
  <si>
    <t>Финансирование мероприятия в 2024 году не предусмотрено Программой</t>
  </si>
  <si>
    <t>мероприятие выполнено</t>
  </si>
  <si>
    <t xml:space="preserve">Осуществлено поощрение  граждан, принимавших активное участие в обеспечении общественного порядка на территории района, лично оказавших помощь органам внутренних дел при раскрытии тяжких и особо тяжких преступлений, вызвавших большой общественный резонанс </t>
  </si>
  <si>
    <t xml:space="preserve">обучены лица, освободившихся из мест лишения свободы на водительские права </t>
  </si>
  <si>
    <t>Осуществлены выплаты</t>
  </si>
  <si>
    <t>Подпрограмма 2 «Повышение безопасности дорожного движения на 2020-2026 годы»</t>
  </si>
  <si>
    <t xml:space="preserve">Основное мероприятие 2.2. Совершенствование материально-технической базы образовательных организаций, реализующих образовательные программы с изучением правил дорожного движения
</t>
  </si>
  <si>
    <t xml:space="preserve">Основное мероприятие 4.1. Поддержание в состоянии постоянной готовности к использованию систем оповещения населения </t>
  </si>
  <si>
    <t>Основное мероприятие 4.4 Проведение аварийно-спасательных работ на  суше и воде</t>
  </si>
  <si>
    <t>Мероприятие 4.5. Обеспечение безопасности на водных объектах</t>
  </si>
  <si>
    <t>Мероприятие 4.6. Создание материальных ресурсов для ликвидации чрезвычайных ситуаций</t>
  </si>
  <si>
    <r>
      <t>Основное мероприятие 4.3.</t>
    </r>
    <r>
      <rPr>
        <sz val="11"/>
        <color theme="1"/>
        <rFont val="Calibri"/>
        <family val="2"/>
        <charset val="204"/>
        <scheme val="minor"/>
      </rPr>
      <t xml:space="preserve"> Создание и совершенствование учебно-материальной базы для подготовки населения в области защиты населения и территорий от чрезвычайных ситуаций</t>
    </r>
  </si>
  <si>
    <t>Создание материальных ресурсов для ликвидации чрезвычайных ситуаций</t>
  </si>
  <si>
    <r>
      <rPr>
        <b/>
        <sz val="11"/>
        <color theme="1"/>
        <rFont val="Calibri"/>
        <family val="2"/>
        <charset val="204"/>
        <scheme val="minor"/>
      </rPr>
      <t xml:space="preserve">Подпрограмма 1 </t>
    </r>
    <r>
      <rPr>
        <sz val="11"/>
        <color theme="1"/>
        <rFont val="Calibri"/>
        <family val="2"/>
        <charset val="204"/>
        <scheme val="minor"/>
      </rPr>
      <t xml:space="preserve"> "Профилактика преступлений и иных правонарушений на 2020-2026 годы"</t>
    </r>
  </si>
  <si>
    <t>Предоставление единовременной денежной выплаты лицам, заключившим контракт о прохождении военной службы в Вооруженных Силах Российской Федерации и направленным для участия в специальной военной операции, поддержка семей участников СВО.</t>
  </si>
  <si>
    <t>"Предупреждение и ликвидация чрезвычайных ситуаций на 2020-2026годы"</t>
  </si>
  <si>
    <r>
      <rPr>
        <b/>
        <sz val="11"/>
        <color theme="1"/>
        <rFont val="Calibri"/>
        <family val="2"/>
        <charset val="204"/>
        <scheme val="minor"/>
      </rPr>
      <t xml:space="preserve">Подпрограмма 2 </t>
    </r>
    <r>
      <rPr>
        <sz val="11"/>
        <color theme="1"/>
        <rFont val="Calibri"/>
        <family val="2"/>
        <charset val="204"/>
        <scheme val="minor"/>
      </rPr>
      <t xml:space="preserve"> "Безопасность дорожного движения на 2020-2026 годы"</t>
    </r>
  </si>
  <si>
    <r>
      <rPr>
        <b/>
        <sz val="11"/>
        <color theme="1"/>
        <rFont val="Calibri"/>
        <family val="2"/>
        <charset val="204"/>
        <scheme val="minor"/>
      </rPr>
      <t xml:space="preserve">Подпрограмма 3 </t>
    </r>
    <r>
      <rPr>
        <sz val="11"/>
        <color theme="1"/>
        <rFont val="Calibri"/>
        <family val="2"/>
        <charset val="204"/>
        <scheme val="minor"/>
      </rPr>
      <t xml:space="preserve"> "Профилактика алкоголизма и наркомании на 2020-2026 годы"</t>
    </r>
  </si>
  <si>
    <t>Подпрограмма "Профилактика преступлений и иных правонарушений на 2020-2026 годы"</t>
  </si>
  <si>
    <t>Подпрограмма "Повышение безопасности дорожного движения на 2020-2026 годы"</t>
  </si>
  <si>
    <t>Подпрограмма "Профилактика алкоголизма и наркомании на 2020-2026 годы"</t>
  </si>
  <si>
    <t>Подпрограмма "Предупреждение и ликвидация чрезвычайных ситуаций на 2021-2026 годы"</t>
  </si>
  <si>
    <t>Итого по МП  "Обеспечение законности, правопорядка и общественной безопасности в Череповецком муниципальном районе на 2020-2026 годы"</t>
  </si>
  <si>
    <t>бюджет области</t>
  </si>
  <si>
    <t>Основное мероприятие "Внедрение современных технических средств, направленных на предупреждение правонарушений и преступлений в общественных местах и на улицах"</t>
  </si>
  <si>
    <t>Основное мероприятие "Предупреждение имущественных преступлений"</t>
  </si>
  <si>
    <t>Основное мероприятие "Создание материальных ресурсов для ликвидации чрезвычайных ситуаций"</t>
  </si>
  <si>
    <t>МУК ЧМР "ЦКОД"</t>
  </si>
  <si>
    <t>Продление программы на 2026 год</t>
  </si>
  <si>
    <t xml:space="preserve">В соответствии с решениями Муниципального Собрания района от 14.12.2023 № 516 «О бюджете Череповецкого муниципального района на 2024 год и плановый период 2025 и 2026 годов», от 25.01.2024 № 529 « О внесении изменений в решение Муниципального Собрания района от 14.12.2023 № 516 «О бюджете Череповецкого муниципального района на 2024 год и плановый период 2025 и 2026 годов»
«Об утверждении Порядка разработки, реализации и оценки эффективности муниципальных программ района» 
В соответствии с  решениями Муниципального Собрания района от 14.12.2023 № 516 «О бюджете Череповецкого муниципального района на 2024 год и плановый период 2025 и 2026 годов»№ 529 « О внесении изменений в решение Муниципального Собрания района от 14.12.2023 № 516 «О бюджете Череповецкого муниципального района на 2024 год и плановый период 2025 и 2026 годов», </t>
  </si>
  <si>
    <t>Постановление администрации Череповецкого муниципального района от 21.03.2024 № 120</t>
  </si>
  <si>
    <t>В соответствии с решениями Муниципального Собрания района от 14.12.2023 № 516 «О бюджете Череповецкого муниципального района на 2024 год и плановый период 2025 и 2026 годов», от 03.04.2024 № 539 «О внесении изменений в решение Муниципального Собрания района от 14.12.2023 № 516 «О бюджете Череповецкого муниципального района на 2024 год и плановый период 2025 и 2026 годов»</t>
  </si>
  <si>
    <t xml:space="preserve">Постановление администрации Череповецкого муниципального района от 16.04.2024 № 173 </t>
  </si>
  <si>
    <t>Постановление администрации Череповецкого муниципального района от 11.07.2024 № 312</t>
  </si>
  <si>
    <t>Постановление администрации Череповецкого муниципального района от 15.11.2024 № 577</t>
  </si>
  <si>
    <t xml:space="preserve">Отдел культуры администрации </t>
  </si>
  <si>
    <t>Культура, МЦДК, ЦБС</t>
  </si>
  <si>
    <t>ГО и ЧС</t>
  </si>
  <si>
    <t>МКУ "ЦКОД"</t>
  </si>
  <si>
    <t>«Обеспечение законности, правопорядка и общественной безопасности в Череповецком муниципальном районе на 2020-2026 годы»</t>
  </si>
  <si>
    <t>2024 год</t>
  </si>
  <si>
    <t xml:space="preserve">"Профилактика преступлений и иных правонарушений на 2020-2026 годы" </t>
  </si>
  <si>
    <t xml:space="preserve">"Безопасность дорожного движения на 2020-2026 годы" </t>
  </si>
  <si>
    <t xml:space="preserve">"Профилактика алкоголизма и наркомании на 2020-2026 годы" </t>
  </si>
  <si>
    <t>Подпрограмма 3 «Профилактика алкоголизма и наркомании на 2020-2026 годы»</t>
  </si>
  <si>
    <t>Подпрограмма 4 «Предупреждение и ликвидация чрезвычайных ситуаций на 2021-2026 годы»</t>
  </si>
  <si>
    <t>В соответствии с решениями Муниципального Собрания района от 14.12.2023 № 516 «О бюджете Череповецкого муниципального района на 2024 год и плановый период 2025 и 2026 годов»,  от 27.06.2024 № 557 «О бюджете Череповецкого муниципального района на 2024 год и плановый период 2025 и 2026 годов»</t>
  </si>
  <si>
    <t>В соответствии с решениями Муниципального Собрания района от 14.12.2023 № 516 «О бюджете Череповецкого муниципального района на 2024 год и плановый период 2025 и 2026 годов»,  от 01.11.2024 № 577 «О внесении изменений в решение Муниципального Собрания района от 14.12.2023 № 516 «О бюджете Череповецкого муниципального района на 2024 год и плановый период 2025 и 2026 годов»</t>
  </si>
  <si>
    <t>В соответствии с решениями Муниципального Собрания района от 14.12.2023 № 516 «О бюджете Череповецкого муниципального района на 2024 год и плановый период 2025 и 2026 годов»,  от 13.12.2024 № 613 «О внесении изменений в решение Муниципального Собрания района от 14.12.2023 № 516 «О бюджете Череповецкого муниципального района на 2024 год и плановый период 2025 и 2026 годов»</t>
  </si>
  <si>
    <t>Постановление администрации Череповецкого муниципального района от 24.12.2024 № 666</t>
  </si>
  <si>
    <t xml:space="preserve"> Муниципальная программа "Обеспечение законности, правопорядка и общественной безопасности в Череповецком муниципальном районе на 2020-2026 годы"       </t>
  </si>
  <si>
    <t>"Предупреждение и ликвидация чрезвычайных ситуаций на 2021-2026 годы"</t>
  </si>
  <si>
    <t>Снижение количества гибели, травматизма людей на водных объектах</t>
  </si>
  <si>
    <r>
      <t>Количество происшествий на водных объектах</t>
    </r>
    <r>
      <rPr>
        <sz val="11"/>
        <color theme="1"/>
        <rFont val="Calibri"/>
        <family val="2"/>
        <charset val="204"/>
        <scheme val="minor"/>
      </rPr>
      <t xml:space="preserve"> с пострадавшими</t>
    </r>
  </si>
  <si>
    <t>с 1 января 2025 года муниципальная программа утратила силу</t>
  </si>
  <si>
    <t>-</t>
  </si>
  <si>
    <t xml:space="preserve">текущий год </t>
  </si>
  <si>
    <r>
      <t>Снижение количества происшествий на водных объектах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</si>
</sst>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00000000"/>
    <numFmt numFmtId="166" formatCode="00\.00\.0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8" fillId="0" borderId="15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13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10" fillId="4" borderId="1" xfId="0" applyNumberFormat="1" applyFont="1" applyFill="1" applyBorder="1" applyAlignment="1">
      <alignment horizontal="right" vertical="top" wrapText="1"/>
    </xf>
    <xf numFmtId="4" fontId="15" fillId="4" borderId="1" xfId="0" applyNumberFormat="1" applyFont="1" applyFill="1" applyBorder="1" applyAlignment="1">
      <alignment horizontal="right" vertical="top" wrapText="1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164" fontId="16" fillId="0" borderId="1" xfId="0" applyNumberFormat="1" applyFont="1" applyFill="1" applyBorder="1" applyAlignment="1" applyProtection="1">
      <protection hidden="1"/>
    </xf>
    <xf numFmtId="164" fontId="16" fillId="0" borderId="17" xfId="0" applyNumberFormat="1" applyFont="1" applyFill="1" applyBorder="1" applyAlignment="1" applyProtection="1">
      <protection hidden="1"/>
    </xf>
    <xf numFmtId="166" fontId="17" fillId="0" borderId="1" xfId="0" applyNumberFormat="1" applyFont="1" applyFill="1" applyBorder="1" applyAlignment="1" applyProtection="1">
      <protection hidden="1"/>
    </xf>
    <xf numFmtId="164" fontId="17" fillId="0" borderId="1" xfId="0" applyNumberFormat="1" applyFont="1" applyFill="1" applyBorder="1" applyAlignment="1" applyProtection="1">
      <protection hidden="1"/>
    </xf>
    <xf numFmtId="164" fontId="17" fillId="0" borderId="17" xfId="0" applyNumberFormat="1" applyFont="1" applyFill="1" applyBorder="1" applyAlignment="1" applyProtection="1">
      <protection hidden="1"/>
    </xf>
    <xf numFmtId="0" fontId="17" fillId="0" borderId="1" xfId="0" applyNumberFormat="1" applyFont="1" applyFill="1" applyBorder="1" applyAlignment="1" applyProtection="1">
      <alignment wrapText="1"/>
      <protection hidden="1"/>
    </xf>
    <xf numFmtId="164" fontId="17" fillId="0" borderId="17" xfId="0" applyNumberFormat="1" applyFont="1" applyFill="1" applyBorder="1" applyAlignment="1" applyProtection="1">
      <alignment wrapText="1"/>
      <protection hidden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justify" vertical="top" wrapText="1"/>
    </xf>
    <xf numFmtId="0" fontId="0" fillId="0" borderId="7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18" fillId="0" borderId="0" xfId="0" applyFont="1" applyAlignment="1">
      <alignment vertical="top" wrapText="1"/>
    </xf>
    <xf numFmtId="164" fontId="10" fillId="0" borderId="1" xfId="0" applyNumberFormat="1" applyFont="1" applyFill="1" applyBorder="1" applyAlignment="1" applyProtection="1">
      <alignment vertical="top"/>
      <protection hidden="1"/>
    </xf>
    <xf numFmtId="0" fontId="0" fillId="0" borderId="1" xfId="0" applyBorder="1" applyAlignment="1">
      <alignment horizontal="center" vertical="top" wrapText="1"/>
    </xf>
    <xf numFmtId="0" fontId="0" fillId="4" borderId="7" xfId="0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4" fontId="10" fillId="4" borderId="1" xfId="0" applyNumberFormat="1" applyFont="1" applyFill="1" applyBorder="1" applyAlignment="1">
      <alignment vertical="top" wrapText="1"/>
    </xf>
    <xf numFmtId="0" fontId="18" fillId="0" borderId="0" xfId="0" applyFont="1" applyAlignment="1">
      <alignment vertical="top"/>
    </xf>
    <xf numFmtId="2" fontId="0" fillId="0" borderId="0" xfId="0" applyNumberFormat="1" applyFont="1" applyAlignment="1">
      <alignment vertical="top"/>
    </xf>
    <xf numFmtId="0" fontId="0" fillId="0" borderId="1" xfId="0" applyFont="1" applyBorder="1" applyAlignment="1">
      <alignment vertical="top"/>
    </xf>
    <xf numFmtId="0" fontId="0" fillId="4" borderId="0" xfId="0" applyFill="1" applyBorder="1" applyAlignment="1">
      <alignment horizontal="left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vertical="top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/>
    <xf numFmtId="0" fontId="0" fillId="0" borderId="1" xfId="0" applyFont="1" applyFill="1" applyBorder="1" applyAlignment="1">
      <alignment horizontal="justify"/>
    </xf>
    <xf numFmtId="0" fontId="0" fillId="0" borderId="1" xfId="0" applyFont="1" applyFill="1" applyBorder="1" applyAlignment="1">
      <alignment horizontal="justify" vertical="top"/>
    </xf>
    <xf numFmtId="0" fontId="0" fillId="0" borderId="1" xfId="0" applyFill="1" applyBorder="1" applyAlignment="1">
      <alignment horizontal="justify"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Font="1" applyFill="1"/>
    <xf numFmtId="0" fontId="16" fillId="0" borderId="1" xfId="0" applyFont="1" applyFill="1" applyBorder="1"/>
    <xf numFmtId="0" fontId="12" fillId="0" borderId="0" xfId="0" applyFont="1" applyFill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1" fontId="0" fillId="0" borderId="0" xfId="0" applyNumberForma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4" fontId="7" fillId="0" borderId="0" xfId="0" applyNumberFormat="1" applyFont="1"/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9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left" vertical="top" wrapText="1"/>
    </xf>
    <xf numFmtId="0" fontId="0" fillId="4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4" borderId="5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7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16" xfId="0" applyBorder="1" applyAlignment="1">
      <alignment horizontal="left"/>
    </xf>
    <xf numFmtId="165" fontId="17" fillId="0" borderId="1" xfId="0" applyNumberFormat="1" applyFont="1" applyFill="1" applyBorder="1" applyAlignment="1" applyProtection="1">
      <alignment horizontal="left" vertical="top" wrapText="1"/>
      <protection hidden="1"/>
    </xf>
    <xf numFmtId="165" fontId="16" fillId="0" borderId="1" xfId="0" applyNumberFormat="1" applyFont="1" applyFill="1" applyBorder="1" applyAlignment="1" applyProtection="1">
      <alignment horizontal="left" vertical="top" wrapText="1"/>
      <protection hidden="1"/>
    </xf>
    <xf numFmtId="165" fontId="17" fillId="0" borderId="5" xfId="0" applyNumberFormat="1" applyFont="1" applyFill="1" applyBorder="1" applyAlignment="1" applyProtection="1">
      <alignment horizontal="left" vertical="top" wrapText="1"/>
      <protection hidden="1"/>
    </xf>
    <xf numFmtId="165" fontId="17" fillId="0" borderId="6" xfId="0" applyNumberFormat="1" applyFont="1" applyFill="1" applyBorder="1" applyAlignment="1" applyProtection="1">
      <alignment horizontal="left" vertical="top" wrapText="1"/>
      <protection hidden="1"/>
    </xf>
    <xf numFmtId="165" fontId="17" fillId="0" borderId="7" xfId="0" applyNumberFormat="1" applyFont="1" applyFill="1" applyBorder="1" applyAlignment="1" applyProtection="1">
      <alignment horizontal="left" vertical="top" wrapText="1"/>
      <protection hidden="1"/>
    </xf>
    <xf numFmtId="165" fontId="17" fillId="0" borderId="11" xfId="0" applyNumberFormat="1" applyFont="1" applyFill="1" applyBorder="1" applyAlignment="1" applyProtection="1">
      <alignment horizontal="left" vertical="top" wrapText="1"/>
      <protection hidden="1"/>
    </xf>
    <xf numFmtId="165" fontId="17" fillId="0" borderId="13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Alignment="1">
      <alignment horizontal="left"/>
    </xf>
    <xf numFmtId="0" fontId="16" fillId="0" borderId="8" xfId="0" applyNumberFormat="1" applyFont="1" applyFill="1" applyBorder="1" applyAlignment="1" applyProtection="1">
      <alignment horizontal="center" wrapText="1"/>
      <protection hidden="1"/>
    </xf>
    <xf numFmtId="0" fontId="16" fillId="0" borderId="10" xfId="0" applyNumberFormat="1" applyFont="1" applyFill="1" applyBorder="1" applyAlignment="1" applyProtection="1">
      <alignment horizontal="center" wrapText="1"/>
      <protection hidden="1"/>
    </xf>
    <xf numFmtId="165" fontId="16" fillId="0" borderId="8" xfId="0" applyNumberFormat="1" applyFont="1" applyFill="1" applyBorder="1" applyAlignment="1" applyProtection="1">
      <alignment horizontal="left" vertical="top" wrapText="1"/>
      <protection hidden="1"/>
    </xf>
    <xf numFmtId="0" fontId="1" fillId="0" borderId="10" xfId="0" applyFont="1" applyBorder="1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ne@cherra.ru" TargetMode="External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tabSelected="1" view="pageBreakPreview" topLeftCell="A7" zoomScale="90" zoomScaleSheetLayoutView="90" workbookViewId="0">
      <selection activeCell="D32" sqref="D32:F32"/>
    </sheetView>
  </sheetViews>
  <sheetFormatPr defaultColWidth="9.140625" defaultRowHeight="15.75"/>
  <cols>
    <col min="1" max="1" width="10.5703125" style="21" customWidth="1"/>
    <col min="2" max="3" width="9.140625" style="21"/>
    <col min="4" max="4" width="9.85546875" style="21" customWidth="1"/>
    <col min="5" max="5" width="10.7109375" style="21" customWidth="1"/>
    <col min="6" max="6" width="9.85546875" style="21" customWidth="1"/>
    <col min="7" max="7" width="9.140625" style="21"/>
    <col min="8" max="8" width="11.28515625" style="21" bestFit="1" customWidth="1"/>
    <col min="9" max="9" width="10.5703125" style="21" customWidth="1"/>
    <col min="10" max="16384" width="9.140625" style="21"/>
  </cols>
  <sheetData>
    <row r="1" spans="1:9">
      <c r="A1" s="192" t="s">
        <v>79</v>
      </c>
      <c r="B1" s="192"/>
      <c r="C1" s="192"/>
      <c r="D1" s="192"/>
      <c r="E1" s="192"/>
      <c r="F1" s="192"/>
      <c r="G1" s="192"/>
      <c r="H1" s="192"/>
      <c r="I1" s="192"/>
    </row>
    <row r="14" spans="1:9">
      <c r="A14" s="192" t="s">
        <v>80</v>
      </c>
      <c r="B14" s="192"/>
      <c r="C14" s="192"/>
      <c r="D14" s="192"/>
      <c r="E14" s="192"/>
      <c r="F14" s="192"/>
      <c r="G14" s="192"/>
      <c r="H14" s="192"/>
      <c r="I14" s="192"/>
    </row>
    <row r="15" spans="1:9">
      <c r="A15" s="30"/>
      <c r="B15" s="30"/>
      <c r="C15" s="30"/>
      <c r="D15" s="30"/>
      <c r="E15" s="30"/>
      <c r="F15" s="30"/>
      <c r="G15" s="30"/>
      <c r="H15" s="30"/>
      <c r="I15" s="30"/>
    </row>
    <row r="16" spans="1:9" ht="75.75" customHeight="1">
      <c r="A16" s="193" t="s">
        <v>220</v>
      </c>
      <c r="B16" s="193"/>
      <c r="C16" s="193"/>
      <c r="D16" s="193"/>
      <c r="E16" s="193"/>
      <c r="F16" s="193"/>
      <c r="G16" s="193"/>
      <c r="H16" s="193"/>
      <c r="I16" s="193"/>
    </row>
    <row r="17" spans="1:9" ht="15" customHeight="1">
      <c r="A17" s="30"/>
      <c r="B17" s="30"/>
      <c r="C17" s="30"/>
      <c r="D17" s="30"/>
      <c r="E17" s="30"/>
      <c r="F17" s="30"/>
      <c r="G17" s="30"/>
      <c r="H17" s="30"/>
      <c r="I17" s="30"/>
    </row>
    <row r="18" spans="1:9" ht="45.75" customHeight="1">
      <c r="A18" s="22"/>
      <c r="B18" s="22"/>
      <c r="D18" s="32" t="s">
        <v>69</v>
      </c>
      <c r="E18" s="32">
        <v>2024</v>
      </c>
      <c r="F18" s="32" t="s">
        <v>70</v>
      </c>
    </row>
    <row r="19" spans="1:9">
      <c r="C19" s="192"/>
      <c r="D19" s="198"/>
      <c r="E19" s="198"/>
      <c r="F19" s="198"/>
      <c r="G19" s="198"/>
    </row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.1499999999999999" customHeight="1"/>
    <row r="28" spans="1:9" ht="48" customHeight="1">
      <c r="D28" s="194" t="s">
        <v>81</v>
      </c>
      <c r="E28" s="194"/>
      <c r="F28" s="194"/>
      <c r="G28" s="195" t="s">
        <v>189</v>
      </c>
      <c r="H28" s="195"/>
      <c r="I28" s="195"/>
    </row>
    <row r="29" spans="1:9">
      <c r="D29" s="196" t="s">
        <v>11</v>
      </c>
      <c r="E29" s="196"/>
      <c r="F29" s="196"/>
      <c r="G29" s="192" t="s">
        <v>190</v>
      </c>
      <c r="H29" s="192"/>
      <c r="I29" s="192"/>
    </row>
    <row r="30" spans="1:9">
      <c r="D30" s="196" t="s">
        <v>68</v>
      </c>
      <c r="E30" s="196"/>
      <c r="F30" s="196"/>
      <c r="G30" s="192" t="s">
        <v>191</v>
      </c>
      <c r="H30" s="192"/>
      <c r="I30" s="192"/>
    </row>
    <row r="31" spans="1:9">
      <c r="D31" s="39"/>
      <c r="E31" s="39"/>
      <c r="F31" s="39" t="s">
        <v>89</v>
      </c>
      <c r="G31" s="197" t="s">
        <v>192</v>
      </c>
      <c r="H31" s="192"/>
      <c r="I31" s="192"/>
    </row>
    <row r="32" spans="1:9" ht="32.1" customHeight="1">
      <c r="D32" s="196" t="s">
        <v>12</v>
      </c>
      <c r="E32" s="196"/>
      <c r="F32" s="196"/>
      <c r="G32" s="191"/>
      <c r="H32" s="191"/>
      <c r="I32" s="191"/>
    </row>
    <row r="33" spans="1:9">
      <c r="H33" s="190">
        <v>45699</v>
      </c>
    </row>
    <row r="34" spans="1:9" ht="5.45" customHeight="1"/>
    <row r="35" spans="1:9" ht="15" hidden="1" customHeight="1"/>
    <row r="37" spans="1:9">
      <c r="A37" s="192" t="s">
        <v>221</v>
      </c>
      <c r="B37" s="192"/>
      <c r="C37" s="192"/>
      <c r="D37" s="192"/>
      <c r="E37" s="192"/>
      <c r="F37" s="192"/>
      <c r="G37" s="192"/>
      <c r="H37" s="192"/>
      <c r="I37" s="192"/>
    </row>
  </sheetData>
  <mergeCells count="14">
    <mergeCell ref="G32:I32"/>
    <mergeCell ref="A37:I37"/>
    <mergeCell ref="A1:I1"/>
    <mergeCell ref="A14:I14"/>
    <mergeCell ref="A16:I16"/>
    <mergeCell ref="D28:F28"/>
    <mergeCell ref="G28:I28"/>
    <mergeCell ref="D29:F29"/>
    <mergeCell ref="G29:I29"/>
    <mergeCell ref="D30:F30"/>
    <mergeCell ref="G30:I30"/>
    <mergeCell ref="D32:F32"/>
    <mergeCell ref="G31:I31"/>
    <mergeCell ref="C19:G19"/>
  </mergeCells>
  <hyperlinks>
    <hyperlink ref="G31" r:id="rId1"/>
  </hyperlinks>
  <pageMargins left="0.70866141732283472" right="0.70866141732283472" top="0.74803149606299213" bottom="0.74803149606299213" header="0.31496062992125984" footer="0.31496062992125984"/>
  <pageSetup paperSize="9" scale="96" orientation="portrait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O24"/>
  <sheetViews>
    <sheetView view="pageBreakPreview" zoomScale="90" zoomScaleNormal="100" zoomScaleSheetLayoutView="90" workbookViewId="0">
      <selection activeCell="B22" sqref="B22:C22"/>
    </sheetView>
  </sheetViews>
  <sheetFormatPr defaultRowHeight="15"/>
  <cols>
    <col min="1" max="1" width="29" customWidth="1"/>
    <col min="2" max="2" width="8.140625" customWidth="1"/>
    <col min="3" max="3" width="12.42578125" customWidth="1"/>
  </cols>
  <sheetData>
    <row r="1" spans="1:15" ht="20.100000000000001" customHeight="1">
      <c r="A1" s="256" t="s">
        <v>16</v>
      </c>
      <c r="B1" s="256"/>
      <c r="C1" s="257" t="s">
        <v>268</v>
      </c>
      <c r="D1" s="258"/>
      <c r="E1" s="258"/>
      <c r="F1" s="258"/>
      <c r="G1" s="258"/>
      <c r="H1" s="259"/>
    </row>
    <row r="2" spans="1:15" ht="34.5" customHeight="1">
      <c r="A2" s="256"/>
      <c r="B2" s="256"/>
      <c r="C2" s="260"/>
      <c r="D2" s="261"/>
      <c r="E2" s="261"/>
      <c r="F2" s="261"/>
      <c r="G2" s="261"/>
      <c r="H2" s="262"/>
    </row>
    <row r="3" spans="1:15" ht="20.100000000000001" customHeight="1">
      <c r="A3" s="256" t="s">
        <v>9</v>
      </c>
      <c r="B3" s="256"/>
      <c r="C3" s="267" t="s">
        <v>266</v>
      </c>
      <c r="D3" s="268"/>
      <c r="E3" s="268"/>
      <c r="F3" s="268"/>
      <c r="G3" s="268"/>
      <c r="H3" s="269"/>
    </row>
    <row r="4" spans="1:15" ht="20.100000000000001" customHeight="1">
      <c r="A4" s="256" t="s">
        <v>13</v>
      </c>
      <c r="B4" s="256"/>
      <c r="C4" s="270">
        <v>45713</v>
      </c>
      <c r="D4" s="263"/>
      <c r="E4" s="263"/>
      <c r="F4" s="263"/>
      <c r="G4" s="263"/>
      <c r="H4" s="263"/>
    </row>
    <row r="5" spans="1:15" ht="20.100000000000001" customHeight="1">
      <c r="A5" s="7"/>
      <c r="B5" s="7"/>
      <c r="C5" s="8"/>
      <c r="D5" s="8"/>
      <c r="E5" s="8"/>
      <c r="F5" s="8"/>
      <c r="G5" s="8"/>
      <c r="H5" s="8"/>
    </row>
    <row r="6" spans="1:15">
      <c r="A6" s="5" t="s">
        <v>17</v>
      </c>
      <c r="B6" s="6"/>
      <c r="C6" s="6"/>
      <c r="D6" s="6"/>
      <c r="E6" s="6"/>
      <c r="F6" s="6"/>
      <c r="G6" s="6"/>
      <c r="H6" s="6"/>
    </row>
    <row r="7" spans="1:15">
      <c r="A7" s="2"/>
    </row>
    <row r="8" spans="1:15">
      <c r="A8" t="s">
        <v>73</v>
      </c>
      <c r="B8" s="1">
        <v>2</v>
      </c>
    </row>
    <row r="10" spans="1:15" ht="30">
      <c r="A10" s="46" t="s">
        <v>71</v>
      </c>
      <c r="B10" s="46" t="s">
        <v>72</v>
      </c>
      <c r="C10" s="46" t="s">
        <v>14</v>
      </c>
      <c r="D10" s="46" t="s">
        <v>0</v>
      </c>
      <c r="E10" s="46" t="s">
        <v>1</v>
      </c>
      <c r="F10" s="46" t="s">
        <v>2</v>
      </c>
    </row>
    <row r="11" spans="1:15" ht="60">
      <c r="A11" s="47" t="s">
        <v>116</v>
      </c>
      <c r="B11" s="48" t="s">
        <v>78</v>
      </c>
      <c r="C11" s="33">
        <v>2</v>
      </c>
      <c r="D11" s="94">
        <v>9.6</v>
      </c>
      <c r="E11" s="94">
        <v>19.649999999999999</v>
      </c>
      <c r="F11" s="34">
        <f t="shared" ref="F11" si="0">IF(C11=1,(E11/D11),(D11/E11))</f>
        <v>0.48854961832061072</v>
      </c>
      <c r="K11" s="23"/>
      <c r="L11" s="24"/>
      <c r="M11" s="25"/>
      <c r="N11" s="25"/>
      <c r="O11" s="26"/>
    </row>
    <row r="12" spans="1:15" ht="58.5" customHeight="1">
      <c r="A12" s="80" t="s">
        <v>177</v>
      </c>
      <c r="B12" s="81" t="s">
        <v>78</v>
      </c>
      <c r="C12" s="33">
        <v>2</v>
      </c>
      <c r="D12" s="95">
        <v>80</v>
      </c>
      <c r="E12" s="95">
        <v>96</v>
      </c>
      <c r="F12" s="34">
        <f>IF(C12=1,(E12/D12),(D12/E12))</f>
        <v>0.83333333333333337</v>
      </c>
      <c r="K12" s="23"/>
      <c r="L12" s="24"/>
      <c r="M12" s="25"/>
      <c r="N12" s="25"/>
      <c r="O12" s="26"/>
    </row>
    <row r="13" spans="1:15">
      <c r="K13" s="23"/>
      <c r="L13" s="24"/>
      <c r="M13" s="25"/>
      <c r="N13" s="25"/>
      <c r="O13" s="26"/>
    </row>
    <row r="14" spans="1:15">
      <c r="A14" s="45" t="s">
        <v>15</v>
      </c>
      <c r="B14" s="28">
        <v>1</v>
      </c>
    </row>
    <row r="15" spans="1:15">
      <c r="A15" s="45" t="s">
        <v>74</v>
      </c>
      <c r="B15" s="28">
        <v>2</v>
      </c>
    </row>
    <row r="17" spans="1:8">
      <c r="A17" s="27" t="s">
        <v>3</v>
      </c>
      <c r="B17" s="37">
        <f>1/B8*SUM(F11:F12)</f>
        <v>0.66094147582697205</v>
      </c>
    </row>
    <row r="19" spans="1:8">
      <c r="A19" s="5" t="s">
        <v>18</v>
      </c>
      <c r="B19" s="5"/>
      <c r="C19" s="5"/>
      <c r="D19" s="5"/>
      <c r="E19" s="5"/>
      <c r="F19" s="5"/>
      <c r="G19" s="5"/>
      <c r="H19" s="5"/>
    </row>
    <row r="21" spans="1:8" ht="17.25">
      <c r="B21" s="49" t="s">
        <v>6</v>
      </c>
      <c r="C21" s="49" t="s">
        <v>7</v>
      </c>
      <c r="D21" s="49" t="s">
        <v>5</v>
      </c>
    </row>
    <row r="22" spans="1:8">
      <c r="B22" s="187">
        <v>1355.3</v>
      </c>
      <c r="C22" s="187">
        <v>1352.7</v>
      </c>
      <c r="D22" s="35">
        <f>B22/C22</f>
        <v>1.0019220817624011</v>
      </c>
    </row>
    <row r="23" spans="1:8" ht="15.75" thickBot="1"/>
    <row r="24" spans="1:8" ht="35.1" customHeight="1" thickBot="1">
      <c r="B24" s="251" t="s">
        <v>20</v>
      </c>
      <c r="C24" s="252"/>
      <c r="D24" s="252"/>
      <c r="E24" s="253"/>
      <c r="F24" s="265">
        <f>B17/D22</f>
        <v>0.65967352936703694</v>
      </c>
      <c r="G24" s="266"/>
    </row>
  </sheetData>
  <mergeCells count="8">
    <mergeCell ref="B24:E24"/>
    <mergeCell ref="F24:G24"/>
    <mergeCell ref="A1:B2"/>
    <mergeCell ref="C1:H2"/>
    <mergeCell ref="A3:B3"/>
    <mergeCell ref="C3:H3"/>
    <mergeCell ref="A4:B4"/>
    <mergeCell ref="C4:H4"/>
  </mergeCells>
  <pageMargins left="0.7" right="0.7" top="0.75" bottom="0.75" header="0.3" footer="0.3"/>
  <pageSetup paperSize="9" scale="9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O24"/>
  <sheetViews>
    <sheetView view="pageBreakPreview" zoomScale="90" zoomScaleNormal="100" zoomScaleSheetLayoutView="90" workbookViewId="0">
      <selection activeCell="B22" sqref="B22:C22"/>
    </sheetView>
  </sheetViews>
  <sheetFormatPr defaultRowHeight="15"/>
  <cols>
    <col min="1" max="1" width="29" customWidth="1"/>
    <col min="2" max="2" width="8.140625" customWidth="1"/>
    <col min="3" max="3" width="12.42578125" customWidth="1"/>
  </cols>
  <sheetData>
    <row r="1" spans="1:15" ht="20.100000000000001" customHeight="1">
      <c r="A1" s="256" t="s">
        <v>16</v>
      </c>
      <c r="B1" s="256"/>
      <c r="C1" s="257" t="s">
        <v>269</v>
      </c>
      <c r="D1" s="258"/>
      <c r="E1" s="258"/>
      <c r="F1" s="258"/>
      <c r="G1" s="258"/>
      <c r="H1" s="259"/>
    </row>
    <row r="2" spans="1:15" ht="34.5" customHeight="1">
      <c r="A2" s="256"/>
      <c r="B2" s="256"/>
      <c r="C2" s="260"/>
      <c r="D2" s="261"/>
      <c r="E2" s="261"/>
      <c r="F2" s="261"/>
      <c r="G2" s="261"/>
      <c r="H2" s="262"/>
    </row>
    <row r="3" spans="1:15" ht="20.100000000000001" customHeight="1">
      <c r="A3" s="256" t="s">
        <v>9</v>
      </c>
      <c r="B3" s="256"/>
      <c r="C3" s="267" t="s">
        <v>266</v>
      </c>
      <c r="D3" s="268"/>
      <c r="E3" s="268"/>
      <c r="F3" s="268"/>
      <c r="G3" s="268"/>
      <c r="H3" s="269"/>
    </row>
    <row r="4" spans="1:15" ht="20.100000000000001" customHeight="1">
      <c r="A4" s="256" t="s">
        <v>13</v>
      </c>
      <c r="B4" s="256"/>
      <c r="C4" s="270">
        <v>45713</v>
      </c>
      <c r="D4" s="263"/>
      <c r="E4" s="263"/>
      <c r="F4" s="263"/>
      <c r="G4" s="263"/>
      <c r="H4" s="263"/>
    </row>
    <row r="5" spans="1:15" ht="20.100000000000001" customHeight="1">
      <c r="A5" s="7"/>
      <c r="B5" s="7"/>
      <c r="C5" s="8"/>
      <c r="D5" s="8"/>
      <c r="E5" s="8"/>
      <c r="F5" s="8"/>
      <c r="G5" s="8"/>
      <c r="H5" s="8"/>
    </row>
    <row r="6" spans="1:15">
      <c r="A6" s="5" t="s">
        <v>17</v>
      </c>
      <c r="B6" s="6"/>
      <c r="C6" s="6"/>
      <c r="D6" s="6"/>
      <c r="E6" s="6"/>
      <c r="F6" s="6"/>
      <c r="G6" s="6"/>
      <c r="H6" s="6"/>
    </row>
    <row r="7" spans="1:15">
      <c r="A7" s="2"/>
    </row>
    <row r="8" spans="1:15">
      <c r="A8" t="s">
        <v>73</v>
      </c>
      <c r="B8" s="1">
        <v>2</v>
      </c>
    </row>
    <row r="10" spans="1:15" ht="30">
      <c r="A10" s="46" t="s">
        <v>71</v>
      </c>
      <c r="B10" s="46" t="s">
        <v>72</v>
      </c>
      <c r="C10" s="46" t="s">
        <v>14</v>
      </c>
      <c r="D10" s="46" t="s">
        <v>0</v>
      </c>
      <c r="E10" s="46" t="s">
        <v>1</v>
      </c>
      <c r="F10" s="46" t="s">
        <v>2</v>
      </c>
    </row>
    <row r="11" spans="1:15" ht="94.5" customHeight="1">
      <c r="A11" s="47" t="s">
        <v>118</v>
      </c>
      <c r="B11" s="48" t="s">
        <v>78</v>
      </c>
      <c r="C11" s="33">
        <v>2</v>
      </c>
      <c r="D11" s="33">
        <v>58</v>
      </c>
      <c r="E11" s="33">
        <v>44</v>
      </c>
      <c r="F11" s="50">
        <f>IF(C11=1,(E11/D11),(D11/E11))</f>
        <v>1.3181818181818181</v>
      </c>
      <c r="K11" s="23"/>
      <c r="L11" s="24"/>
      <c r="M11" s="25"/>
      <c r="N11" s="25"/>
      <c r="O11" s="26"/>
    </row>
    <row r="12" spans="1:15" ht="126.75" customHeight="1">
      <c r="A12" s="79" t="s">
        <v>176</v>
      </c>
      <c r="B12" s="81" t="s">
        <v>78</v>
      </c>
      <c r="C12" s="33">
        <v>2</v>
      </c>
      <c r="D12" s="33">
        <v>2</v>
      </c>
      <c r="E12" s="33">
        <v>2</v>
      </c>
      <c r="F12" s="50">
        <f>IF(C12=1,(E12/D12),(D12/E12))</f>
        <v>1</v>
      </c>
      <c r="K12" s="23"/>
      <c r="L12" s="24"/>
      <c r="M12" s="25"/>
      <c r="N12" s="25"/>
      <c r="O12" s="26"/>
    </row>
    <row r="13" spans="1:15">
      <c r="K13" s="23"/>
      <c r="L13" s="24"/>
      <c r="M13" s="25"/>
      <c r="N13" s="25"/>
      <c r="O13" s="26"/>
    </row>
    <row r="14" spans="1:15">
      <c r="A14" s="45" t="s">
        <v>15</v>
      </c>
      <c r="B14" s="28">
        <v>1</v>
      </c>
    </row>
    <row r="15" spans="1:15">
      <c r="A15" s="45" t="s">
        <v>74</v>
      </c>
      <c r="B15" s="28">
        <v>2</v>
      </c>
    </row>
    <row r="17" spans="1:9">
      <c r="A17" s="27" t="s">
        <v>3</v>
      </c>
      <c r="B17" s="37">
        <f>1/B8*SUM(F11:F12)</f>
        <v>1.1590909090909092</v>
      </c>
    </row>
    <row r="19" spans="1:9">
      <c r="A19" s="5" t="s">
        <v>18</v>
      </c>
      <c r="B19" s="5"/>
      <c r="C19" s="5"/>
      <c r="D19" s="5"/>
      <c r="E19" s="5"/>
      <c r="F19" s="5"/>
      <c r="G19" s="5"/>
      <c r="H19" s="5"/>
    </row>
    <row r="21" spans="1:9" ht="17.25">
      <c r="B21" s="49" t="s">
        <v>6</v>
      </c>
      <c r="C21" s="49" t="s">
        <v>7</v>
      </c>
      <c r="D21" s="49" t="s">
        <v>5</v>
      </c>
    </row>
    <row r="22" spans="1:9">
      <c r="B22" s="188">
        <v>40</v>
      </c>
      <c r="C22" s="188">
        <v>40</v>
      </c>
      <c r="D22" s="35">
        <f>B22/C22</f>
        <v>1</v>
      </c>
    </row>
    <row r="23" spans="1:9" ht="15.75" thickBot="1"/>
    <row r="24" spans="1:9" ht="35.1" customHeight="1" thickBot="1">
      <c r="B24" s="251" t="s">
        <v>20</v>
      </c>
      <c r="C24" s="252"/>
      <c r="D24" s="252"/>
      <c r="E24" s="253"/>
      <c r="F24" s="265">
        <f>B17/D22</f>
        <v>1.1590909090909092</v>
      </c>
      <c r="G24" s="266"/>
      <c r="I24" s="51"/>
    </row>
  </sheetData>
  <mergeCells count="8">
    <mergeCell ref="B24:E24"/>
    <mergeCell ref="F24:G24"/>
    <mergeCell ref="A1:B2"/>
    <mergeCell ref="C1:H2"/>
    <mergeCell ref="A3:B3"/>
    <mergeCell ref="C3:H3"/>
    <mergeCell ref="A4:B4"/>
    <mergeCell ref="C4:H4"/>
  </mergeCells>
  <pageMargins left="0.7" right="0.7" top="0.75" bottom="0.75" header="0.3" footer="0.3"/>
  <pageSetup paperSize="9" scale="9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26"/>
  <sheetViews>
    <sheetView view="pageBreakPreview" topLeftCell="A4" zoomScale="90" zoomScaleNormal="100" zoomScaleSheetLayoutView="90" workbookViewId="0">
      <selection activeCell="B24" sqref="B24:C24"/>
    </sheetView>
  </sheetViews>
  <sheetFormatPr defaultRowHeight="15"/>
  <cols>
    <col min="1" max="1" width="23.42578125" customWidth="1"/>
    <col min="2" max="2" width="13.42578125" customWidth="1"/>
    <col min="3" max="3" width="11.7109375" customWidth="1"/>
  </cols>
  <sheetData>
    <row r="1" spans="1:8">
      <c r="A1" s="256" t="s">
        <v>16</v>
      </c>
      <c r="B1" s="256"/>
      <c r="C1" s="257" t="s">
        <v>277</v>
      </c>
      <c r="D1" s="258"/>
      <c r="E1" s="258"/>
      <c r="F1" s="258"/>
      <c r="G1" s="258"/>
      <c r="H1" s="259"/>
    </row>
    <row r="2" spans="1:8">
      <c r="A2" s="256"/>
      <c r="B2" s="256"/>
      <c r="C2" s="260"/>
      <c r="D2" s="261"/>
      <c r="E2" s="261"/>
      <c r="F2" s="261"/>
      <c r="G2" s="261"/>
      <c r="H2" s="262"/>
    </row>
    <row r="3" spans="1:8">
      <c r="A3" s="256" t="s">
        <v>9</v>
      </c>
      <c r="B3" s="256"/>
      <c r="C3" s="267" t="s">
        <v>266</v>
      </c>
      <c r="D3" s="268"/>
      <c r="E3" s="268"/>
      <c r="F3" s="268"/>
      <c r="G3" s="268"/>
      <c r="H3" s="269"/>
    </row>
    <row r="4" spans="1:8">
      <c r="A4" s="256" t="s">
        <v>13</v>
      </c>
      <c r="B4" s="256"/>
      <c r="C4" s="270">
        <v>45713</v>
      </c>
      <c r="D4" s="263"/>
      <c r="E4" s="263"/>
      <c r="F4" s="263"/>
      <c r="G4" s="263"/>
      <c r="H4" s="263"/>
    </row>
    <row r="5" spans="1:8">
      <c r="A5" s="7"/>
      <c r="B5" s="7"/>
      <c r="C5" s="8"/>
      <c r="D5" s="8"/>
      <c r="E5" s="8"/>
      <c r="F5" s="8"/>
      <c r="G5" s="8"/>
      <c r="H5" s="8"/>
    </row>
    <row r="6" spans="1:8">
      <c r="A6" s="5" t="s">
        <v>17</v>
      </c>
      <c r="B6" s="6"/>
      <c r="C6" s="6"/>
      <c r="D6" s="6"/>
      <c r="E6" s="6"/>
      <c r="F6" s="6"/>
      <c r="G6" s="6"/>
      <c r="H6" s="6"/>
    </row>
    <row r="7" spans="1:8">
      <c r="A7" s="2"/>
    </row>
    <row r="8" spans="1:8">
      <c r="A8" t="s">
        <v>73</v>
      </c>
      <c r="B8" s="1">
        <v>4</v>
      </c>
    </row>
    <row r="10" spans="1:8" ht="45">
      <c r="A10" s="156" t="s">
        <v>71</v>
      </c>
      <c r="B10" s="156" t="s">
        <v>72</v>
      </c>
      <c r="C10" s="156" t="s">
        <v>14</v>
      </c>
      <c r="D10" s="156" t="s">
        <v>0</v>
      </c>
      <c r="E10" s="156" t="s">
        <v>1</v>
      </c>
      <c r="F10" s="156" t="s">
        <v>2</v>
      </c>
    </row>
    <row r="11" spans="1:8" ht="64.5" customHeight="1">
      <c r="A11" s="176" t="s">
        <v>180</v>
      </c>
      <c r="B11" s="177" t="s">
        <v>78</v>
      </c>
      <c r="C11" s="33">
        <v>1</v>
      </c>
      <c r="D11" s="33">
        <v>3</v>
      </c>
      <c r="E11" s="33">
        <v>3</v>
      </c>
      <c r="F11" s="50">
        <f>IF(C11=1,(E11/D11),(D11/E11))</f>
        <v>1</v>
      </c>
    </row>
    <row r="12" spans="1:8" ht="54.75" customHeight="1">
      <c r="A12" s="176" t="s">
        <v>283</v>
      </c>
      <c r="B12" s="177" t="s">
        <v>76</v>
      </c>
      <c r="C12" s="33">
        <v>2</v>
      </c>
      <c r="D12" s="33">
        <v>5</v>
      </c>
      <c r="E12" s="33">
        <v>0</v>
      </c>
      <c r="F12" s="50">
        <v>1</v>
      </c>
    </row>
    <row r="13" spans="1:8" ht="66.75" customHeight="1">
      <c r="A13" s="176" t="s">
        <v>278</v>
      </c>
      <c r="B13" s="177" t="s">
        <v>76</v>
      </c>
      <c r="C13" s="33">
        <v>2</v>
      </c>
      <c r="D13" s="33">
        <v>0</v>
      </c>
      <c r="E13" s="33">
        <v>0</v>
      </c>
      <c r="F13" s="50">
        <v>1</v>
      </c>
    </row>
    <row r="14" spans="1:8" ht="133.5" customHeight="1">
      <c r="A14" s="176" t="s">
        <v>198</v>
      </c>
      <c r="B14" s="189" t="s">
        <v>76</v>
      </c>
      <c r="C14" s="33">
        <v>1</v>
      </c>
      <c r="D14" s="33">
        <v>0</v>
      </c>
      <c r="E14" s="33">
        <v>0</v>
      </c>
      <c r="F14" s="50">
        <v>0</v>
      </c>
    </row>
    <row r="16" spans="1:8">
      <c r="A16" s="83" t="s">
        <v>15</v>
      </c>
      <c r="B16" s="28">
        <v>1</v>
      </c>
    </row>
    <row r="17" spans="1:9">
      <c r="A17" s="83" t="s">
        <v>74</v>
      </c>
      <c r="B17" s="28">
        <v>2</v>
      </c>
    </row>
    <row r="19" spans="1:9">
      <c r="A19" s="27" t="s">
        <v>3</v>
      </c>
      <c r="B19" s="37">
        <f>1/B8*SUM(F11:F14)</f>
        <v>0.75</v>
      </c>
    </row>
    <row r="21" spans="1:9">
      <c r="A21" s="5" t="s">
        <v>18</v>
      </c>
      <c r="B21" s="5"/>
      <c r="C21" s="5"/>
      <c r="D21" s="5"/>
      <c r="E21" s="5"/>
      <c r="F21" s="5"/>
      <c r="G21" s="5"/>
      <c r="H21" s="5"/>
    </row>
    <row r="23" spans="1:9" ht="17.25">
      <c r="B23" s="84" t="s">
        <v>6</v>
      </c>
      <c r="C23" s="84" t="s">
        <v>7</v>
      </c>
      <c r="D23" s="84" t="s">
        <v>5</v>
      </c>
    </row>
    <row r="24" spans="1:9">
      <c r="B24" s="188">
        <v>905.4</v>
      </c>
      <c r="C24" s="188">
        <v>673.3</v>
      </c>
      <c r="D24" s="35">
        <f>B24/C24</f>
        <v>1.344720035645329</v>
      </c>
    </row>
    <row r="25" spans="1:9" ht="15.75" thickBot="1"/>
    <row r="26" spans="1:9" ht="15.75" thickBot="1">
      <c r="B26" s="251" t="s">
        <v>20</v>
      </c>
      <c r="C26" s="252"/>
      <c r="D26" s="252"/>
      <c r="E26" s="253"/>
      <c r="F26" s="265">
        <f>B19/D24</f>
        <v>0.55773691186216034</v>
      </c>
      <c r="G26" s="266"/>
      <c r="I26" s="51"/>
    </row>
  </sheetData>
  <mergeCells count="8">
    <mergeCell ref="B26:E26"/>
    <mergeCell ref="F26:G26"/>
    <mergeCell ref="A1:B2"/>
    <mergeCell ref="C1:H2"/>
    <mergeCell ref="A3:B3"/>
    <mergeCell ref="C3:H3"/>
    <mergeCell ref="A4:B4"/>
    <mergeCell ref="C4:H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7"/>
  <sheetViews>
    <sheetView view="pageBreakPreview" topLeftCell="A10" zoomScale="70" zoomScaleNormal="80" zoomScaleSheetLayoutView="70" workbookViewId="0">
      <selection activeCell="F16" sqref="F16"/>
    </sheetView>
  </sheetViews>
  <sheetFormatPr defaultColWidth="9.140625" defaultRowHeight="15"/>
  <cols>
    <col min="1" max="1" width="5.42578125" style="11" customWidth="1"/>
    <col min="2" max="2" width="25.85546875" style="11" customWidth="1"/>
    <col min="3" max="3" width="14.140625" style="11" customWidth="1"/>
    <col min="4" max="4" width="18.28515625" style="11" customWidth="1"/>
    <col min="5" max="5" width="12.140625" style="11" customWidth="1"/>
    <col min="6" max="6" width="12.42578125" style="11" customWidth="1"/>
    <col min="7" max="7" width="40.5703125" style="11" customWidth="1"/>
    <col min="8" max="16384" width="9.140625" style="11"/>
  </cols>
  <sheetData>
    <row r="1" spans="1:9" ht="31.5" customHeight="1">
      <c r="A1" s="202" t="s">
        <v>22</v>
      </c>
      <c r="B1" s="202"/>
      <c r="C1" s="202"/>
      <c r="D1" s="202"/>
      <c r="E1" s="202"/>
      <c r="F1" s="202"/>
      <c r="G1" s="202"/>
    </row>
    <row r="2" spans="1:9">
      <c r="G2" s="10" t="s">
        <v>23</v>
      </c>
    </row>
    <row r="3" spans="1:9" ht="15" customHeight="1">
      <c r="A3" s="203" t="s">
        <v>24</v>
      </c>
      <c r="B3" s="203" t="s">
        <v>25</v>
      </c>
      <c r="C3" s="203" t="s">
        <v>26</v>
      </c>
      <c r="D3" s="203" t="s">
        <v>27</v>
      </c>
      <c r="E3" s="203"/>
      <c r="F3" s="203"/>
      <c r="G3" s="203" t="s">
        <v>90</v>
      </c>
    </row>
    <row r="4" spans="1:9" ht="34.5" customHeight="1">
      <c r="A4" s="203"/>
      <c r="B4" s="203"/>
      <c r="C4" s="203"/>
      <c r="D4" s="204" t="s">
        <v>28</v>
      </c>
      <c r="E4" s="204" t="s">
        <v>29</v>
      </c>
      <c r="F4" s="204"/>
      <c r="G4" s="203"/>
    </row>
    <row r="5" spans="1:9" ht="18" customHeight="1">
      <c r="A5" s="203"/>
      <c r="B5" s="203"/>
      <c r="C5" s="203"/>
      <c r="D5" s="204"/>
      <c r="E5" s="155" t="s">
        <v>0</v>
      </c>
      <c r="F5" s="155" t="s">
        <v>1</v>
      </c>
      <c r="G5" s="203"/>
    </row>
    <row r="6" spans="1:9">
      <c r="A6" s="153">
        <v>1</v>
      </c>
      <c r="B6" s="153">
        <v>2</v>
      </c>
      <c r="C6" s="153">
        <v>3</v>
      </c>
      <c r="D6" s="153">
        <v>4</v>
      </c>
      <c r="E6" s="153">
        <v>5</v>
      </c>
      <c r="F6" s="153">
        <v>6</v>
      </c>
      <c r="G6" s="153">
        <v>7</v>
      </c>
    </row>
    <row r="7" spans="1:9" ht="19.5" customHeight="1">
      <c r="A7" s="53"/>
      <c r="B7" s="199" t="s">
        <v>222</v>
      </c>
      <c r="C7" s="200"/>
      <c r="D7" s="200"/>
      <c r="E7" s="200"/>
      <c r="F7" s="200"/>
      <c r="G7" s="201"/>
    </row>
    <row r="8" spans="1:9" ht="81.75" customHeight="1">
      <c r="A8" s="82">
        <v>1</v>
      </c>
      <c r="B8" s="53" t="s">
        <v>174</v>
      </c>
      <c r="C8" s="157" t="s">
        <v>76</v>
      </c>
      <c r="D8" s="157">
        <v>496</v>
      </c>
      <c r="E8" s="157">
        <v>573</v>
      </c>
      <c r="F8" s="153">
        <v>498</v>
      </c>
      <c r="G8" s="171" t="s">
        <v>97</v>
      </c>
      <c r="H8" s="64"/>
      <c r="I8" s="40"/>
    </row>
    <row r="9" spans="1:9" ht="76.5" customHeight="1">
      <c r="A9" s="153">
        <v>2</v>
      </c>
      <c r="B9" s="120" t="s">
        <v>126</v>
      </c>
      <c r="C9" s="153" t="s">
        <v>203</v>
      </c>
      <c r="D9" s="153">
        <v>129.77000000000001</v>
      </c>
      <c r="E9" s="153">
        <v>148.62</v>
      </c>
      <c r="F9" s="154">
        <v>127.03</v>
      </c>
      <c r="G9" s="171" t="s">
        <v>97</v>
      </c>
    </row>
    <row r="10" spans="1:9" ht="93.75" customHeight="1">
      <c r="A10" s="153">
        <v>3</v>
      </c>
      <c r="B10" s="120" t="s">
        <v>95</v>
      </c>
      <c r="C10" s="153" t="s">
        <v>76</v>
      </c>
      <c r="D10" s="155">
        <v>5</v>
      </c>
      <c r="E10" s="155">
        <v>7</v>
      </c>
      <c r="F10" s="57">
        <v>2</v>
      </c>
      <c r="G10" s="171" t="s">
        <v>97</v>
      </c>
    </row>
    <row r="11" spans="1:9" ht="112.5" customHeight="1">
      <c r="A11" s="157">
        <v>4</v>
      </c>
      <c r="B11" s="53" t="s">
        <v>175</v>
      </c>
      <c r="C11" s="157" t="s">
        <v>76</v>
      </c>
      <c r="D11" s="157">
        <v>83</v>
      </c>
      <c r="E11" s="157">
        <v>80</v>
      </c>
      <c r="F11" s="157">
        <v>96</v>
      </c>
      <c r="G11" s="171" t="s">
        <v>181</v>
      </c>
    </row>
    <row r="12" spans="1:9" ht="68.25" customHeight="1">
      <c r="A12" s="153">
        <v>5</v>
      </c>
      <c r="B12" s="120" t="s">
        <v>96</v>
      </c>
      <c r="C12" s="153" t="s">
        <v>76</v>
      </c>
      <c r="D12" s="153">
        <v>13.6</v>
      </c>
      <c r="E12" s="153">
        <v>9.6</v>
      </c>
      <c r="F12" s="153">
        <v>19.649999999999999</v>
      </c>
      <c r="G12" s="171" t="s">
        <v>97</v>
      </c>
    </row>
    <row r="13" spans="1:9" ht="110.25" customHeight="1">
      <c r="A13" s="153">
        <v>6</v>
      </c>
      <c r="B13" s="120" t="s">
        <v>127</v>
      </c>
      <c r="C13" s="153" t="s">
        <v>76</v>
      </c>
      <c r="D13" s="153">
        <v>44</v>
      </c>
      <c r="E13" s="153">
        <v>58</v>
      </c>
      <c r="F13" s="57">
        <v>44</v>
      </c>
      <c r="G13" s="171" t="s">
        <v>97</v>
      </c>
    </row>
    <row r="14" spans="1:9" ht="149.25" customHeight="1">
      <c r="A14" s="153">
        <v>7</v>
      </c>
      <c r="B14" s="116" t="s">
        <v>176</v>
      </c>
      <c r="C14" s="153" t="s">
        <v>76</v>
      </c>
      <c r="D14" s="153">
        <v>0</v>
      </c>
      <c r="E14" s="153">
        <v>2</v>
      </c>
      <c r="F14" s="57">
        <v>2</v>
      </c>
      <c r="G14" s="171"/>
    </row>
    <row r="15" spans="1:9" ht="50.25" customHeight="1">
      <c r="A15" s="185">
        <v>8</v>
      </c>
      <c r="B15" s="120" t="s">
        <v>186</v>
      </c>
      <c r="C15" s="153" t="s">
        <v>76</v>
      </c>
      <c r="D15" s="153">
        <v>0</v>
      </c>
      <c r="E15" s="153">
        <v>5</v>
      </c>
      <c r="F15" s="57">
        <v>0</v>
      </c>
      <c r="G15" s="171" t="s">
        <v>97</v>
      </c>
    </row>
    <row r="16" spans="1:9" ht="45.75" customHeight="1">
      <c r="A16" s="185">
        <v>9</v>
      </c>
      <c r="B16" s="120" t="s">
        <v>180</v>
      </c>
      <c r="C16" s="153" t="s">
        <v>76</v>
      </c>
      <c r="D16" s="153">
        <v>3</v>
      </c>
      <c r="E16" s="153">
        <v>3</v>
      </c>
      <c r="F16" s="57">
        <v>3</v>
      </c>
      <c r="G16" s="171" t="s">
        <v>97</v>
      </c>
    </row>
    <row r="17" spans="1:7" ht="45">
      <c r="A17" s="185">
        <v>10</v>
      </c>
      <c r="B17" s="120" t="s">
        <v>209</v>
      </c>
      <c r="C17" s="153" t="s">
        <v>76</v>
      </c>
      <c r="D17" s="157">
        <v>124</v>
      </c>
      <c r="E17" s="157">
        <v>119</v>
      </c>
      <c r="F17" s="57">
        <v>152</v>
      </c>
      <c r="G17" s="171" t="s">
        <v>97</v>
      </c>
    </row>
  </sheetData>
  <mergeCells count="9">
    <mergeCell ref="B7:G7"/>
    <mergeCell ref="A1:G1"/>
    <mergeCell ref="A3:A5"/>
    <mergeCell ref="B3:B5"/>
    <mergeCell ref="C3:C5"/>
    <mergeCell ref="D3:F3"/>
    <mergeCell ref="G3:G5"/>
    <mergeCell ref="D4:D5"/>
    <mergeCell ref="E4:F4"/>
  </mergeCells>
  <pageMargins left="0.70866141732283472" right="0.3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42"/>
  <sheetViews>
    <sheetView view="pageBreakPreview" topLeftCell="A28" zoomScale="80" zoomScaleNormal="90" zoomScaleSheetLayoutView="80" workbookViewId="0">
      <selection activeCell="H38" sqref="H38"/>
    </sheetView>
  </sheetViews>
  <sheetFormatPr defaultColWidth="9.140625" defaultRowHeight="15"/>
  <cols>
    <col min="1" max="1" width="5.42578125" style="11" customWidth="1"/>
    <col min="2" max="2" width="37.7109375" style="31" customWidth="1"/>
    <col min="3" max="3" width="25.140625" style="11" customWidth="1"/>
    <col min="4" max="4" width="12.42578125" style="11" customWidth="1"/>
    <col min="5" max="5" width="12.140625" style="11" customWidth="1"/>
    <col min="6" max="6" width="12.28515625" style="11" customWidth="1"/>
    <col min="7" max="7" width="11.85546875" style="11" customWidth="1"/>
    <col min="8" max="8" width="28.28515625" style="11" customWidth="1"/>
    <col min="9" max="9" width="30.85546875" style="11" customWidth="1"/>
    <col min="10" max="10" width="18.28515625" style="11" customWidth="1"/>
    <col min="11" max="16384" width="9.140625" style="11"/>
  </cols>
  <sheetData>
    <row r="1" spans="1:10" ht="31.5" customHeight="1">
      <c r="A1" s="202" t="s">
        <v>223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>
      <c r="J2" s="10" t="s">
        <v>33</v>
      </c>
    </row>
    <row r="3" spans="1:10" ht="15" customHeight="1">
      <c r="A3" s="203" t="s">
        <v>24</v>
      </c>
      <c r="B3" s="207" t="s">
        <v>34</v>
      </c>
      <c r="C3" s="209" t="s">
        <v>10</v>
      </c>
      <c r="D3" s="203" t="s">
        <v>35</v>
      </c>
      <c r="E3" s="203"/>
      <c r="F3" s="203" t="s">
        <v>36</v>
      </c>
      <c r="G3" s="203"/>
      <c r="H3" s="210" t="s">
        <v>37</v>
      </c>
      <c r="I3" s="210"/>
      <c r="J3" s="209" t="s">
        <v>38</v>
      </c>
    </row>
    <row r="4" spans="1:10" ht="44.25" customHeight="1">
      <c r="A4" s="203"/>
      <c r="B4" s="208"/>
      <c r="C4" s="203"/>
      <c r="D4" s="12" t="s">
        <v>39</v>
      </c>
      <c r="E4" s="12" t="s">
        <v>40</v>
      </c>
      <c r="F4" s="12" t="s">
        <v>39</v>
      </c>
      <c r="G4" s="12" t="s">
        <v>40</v>
      </c>
      <c r="H4" s="12" t="s">
        <v>39</v>
      </c>
      <c r="I4" s="12" t="s">
        <v>40</v>
      </c>
      <c r="J4" s="210"/>
    </row>
    <row r="5" spans="1:10">
      <c r="A5" s="13">
        <v>1</v>
      </c>
      <c r="B5" s="29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2">
        <v>8</v>
      </c>
      <c r="I5" s="12">
        <v>9</v>
      </c>
      <c r="J5" s="12">
        <v>10</v>
      </c>
    </row>
    <row r="6" spans="1:10" hidden="1">
      <c r="A6" s="14"/>
      <c r="B6" s="205" t="s">
        <v>41</v>
      </c>
      <c r="C6" s="200"/>
      <c r="D6" s="200"/>
      <c r="E6" s="200"/>
      <c r="F6" s="200"/>
      <c r="G6" s="200"/>
      <c r="H6" s="200"/>
      <c r="I6" s="200"/>
      <c r="J6" s="201"/>
    </row>
    <row r="7" spans="1:10">
      <c r="A7" s="211" t="s">
        <v>224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0" ht="340.15" customHeight="1">
      <c r="A8" s="148">
        <v>1</v>
      </c>
      <c r="B8" s="149" t="s">
        <v>145</v>
      </c>
      <c r="C8" s="140" t="s">
        <v>182</v>
      </c>
      <c r="D8" s="150" t="s">
        <v>122</v>
      </c>
      <c r="E8" s="150" t="s">
        <v>123</v>
      </c>
      <c r="F8" s="151" t="s">
        <v>122</v>
      </c>
      <c r="G8" s="150" t="s">
        <v>119</v>
      </c>
      <c r="H8" s="99" t="s">
        <v>207</v>
      </c>
      <c r="I8" s="152" t="s">
        <v>173</v>
      </c>
      <c r="J8" s="152" t="s">
        <v>124</v>
      </c>
    </row>
    <row r="9" spans="1:10" ht="93.75" customHeight="1">
      <c r="A9" s="76"/>
      <c r="B9" s="73" t="s">
        <v>183</v>
      </c>
      <c r="C9" s="77" t="s">
        <v>146</v>
      </c>
      <c r="D9" s="75" t="s">
        <v>147</v>
      </c>
      <c r="E9" s="75" t="s">
        <v>123</v>
      </c>
      <c r="F9" s="96" t="s">
        <v>122</v>
      </c>
      <c r="G9" s="75" t="s">
        <v>123</v>
      </c>
      <c r="H9" s="110"/>
      <c r="I9" s="57" t="s">
        <v>173</v>
      </c>
      <c r="J9" s="57" t="s">
        <v>124</v>
      </c>
    </row>
    <row r="10" spans="1:10" ht="122.25" customHeight="1">
      <c r="A10" s="76"/>
      <c r="B10" s="73" t="s">
        <v>185</v>
      </c>
      <c r="C10" s="77" t="s">
        <v>146</v>
      </c>
      <c r="D10" s="75" t="s">
        <v>147</v>
      </c>
      <c r="E10" s="75" t="s">
        <v>123</v>
      </c>
      <c r="F10" s="75" t="s">
        <v>125</v>
      </c>
      <c r="G10" s="75" t="s">
        <v>123</v>
      </c>
      <c r="H10" s="53"/>
      <c r="I10" s="57" t="s">
        <v>173</v>
      </c>
      <c r="J10" s="57" t="s">
        <v>124</v>
      </c>
    </row>
    <row r="11" spans="1:10" ht="48.75" customHeight="1">
      <c r="A11" s="76"/>
      <c r="B11" s="53" t="s">
        <v>148</v>
      </c>
      <c r="C11" s="59" t="s">
        <v>193</v>
      </c>
      <c r="D11" s="75" t="s">
        <v>147</v>
      </c>
      <c r="E11" s="75" t="s">
        <v>123</v>
      </c>
      <c r="F11" s="96" t="s">
        <v>122</v>
      </c>
      <c r="G11" s="75" t="s">
        <v>123</v>
      </c>
      <c r="H11" s="53"/>
      <c r="I11" s="57"/>
      <c r="J11" s="57" t="s">
        <v>124</v>
      </c>
    </row>
    <row r="12" spans="1:10" ht="132.75" customHeight="1">
      <c r="A12" s="76"/>
      <c r="B12" s="53" t="s">
        <v>149</v>
      </c>
      <c r="C12" s="59" t="s">
        <v>193</v>
      </c>
      <c r="D12" s="75" t="s">
        <v>147</v>
      </c>
      <c r="E12" s="75" t="s">
        <v>123</v>
      </c>
      <c r="F12" s="96" t="s">
        <v>195</v>
      </c>
      <c r="G12" s="75" t="s">
        <v>123</v>
      </c>
      <c r="H12" s="57" t="s">
        <v>101</v>
      </c>
      <c r="I12" s="85" t="s">
        <v>184</v>
      </c>
      <c r="J12" s="57" t="s">
        <v>124</v>
      </c>
    </row>
    <row r="13" spans="1:10" ht="78" customHeight="1">
      <c r="A13" s="76"/>
      <c r="B13" s="53" t="s">
        <v>150</v>
      </c>
      <c r="C13" s="77" t="s">
        <v>146</v>
      </c>
      <c r="D13" s="75"/>
      <c r="E13" s="75"/>
      <c r="F13" s="75"/>
      <c r="G13" s="75"/>
      <c r="H13" s="53"/>
      <c r="I13" s="75"/>
      <c r="J13" s="63" t="s">
        <v>226</v>
      </c>
    </row>
    <row r="14" spans="1:10" ht="90.75" customHeight="1">
      <c r="A14" s="76"/>
      <c r="B14" s="53" t="s">
        <v>151</v>
      </c>
      <c r="C14" s="59" t="s">
        <v>193</v>
      </c>
      <c r="D14" s="130" t="s">
        <v>147</v>
      </c>
      <c r="E14" s="130" t="s">
        <v>123</v>
      </c>
      <c r="F14" s="129" t="s">
        <v>123</v>
      </c>
      <c r="G14" s="130" t="s">
        <v>123</v>
      </c>
      <c r="H14" s="53"/>
      <c r="I14" s="129" t="s">
        <v>227</v>
      </c>
      <c r="J14" s="63" t="s">
        <v>124</v>
      </c>
    </row>
    <row r="15" spans="1:10" ht="62.25" customHeight="1">
      <c r="A15" s="76"/>
      <c r="B15" s="53" t="s">
        <v>152</v>
      </c>
      <c r="C15" s="59" t="s">
        <v>193</v>
      </c>
      <c r="D15" s="75" t="s">
        <v>147</v>
      </c>
      <c r="E15" s="75" t="s">
        <v>123</v>
      </c>
      <c r="F15" s="96" t="s">
        <v>122</v>
      </c>
      <c r="G15" s="75" t="s">
        <v>123</v>
      </c>
      <c r="H15" s="53"/>
      <c r="I15" s="75"/>
      <c r="J15" s="57" t="s">
        <v>124</v>
      </c>
    </row>
    <row r="16" spans="1:10" ht="196.5" customHeight="1">
      <c r="A16" s="76"/>
      <c r="B16" s="53" t="s">
        <v>153</v>
      </c>
      <c r="C16" s="59" t="s">
        <v>193</v>
      </c>
      <c r="D16" s="75" t="s">
        <v>147</v>
      </c>
      <c r="E16" s="75" t="s">
        <v>123</v>
      </c>
      <c r="F16" s="96" t="s">
        <v>122</v>
      </c>
      <c r="G16" s="75" t="s">
        <v>123</v>
      </c>
      <c r="H16" s="53"/>
      <c r="I16" s="129" t="s">
        <v>228</v>
      </c>
      <c r="J16" s="57" t="s">
        <v>124</v>
      </c>
    </row>
    <row r="17" spans="1:10" ht="63.75" customHeight="1">
      <c r="A17" s="76"/>
      <c r="B17" s="53" t="s">
        <v>154</v>
      </c>
      <c r="C17" s="59" t="s">
        <v>193</v>
      </c>
      <c r="D17" s="86" t="s">
        <v>147</v>
      </c>
      <c r="E17" s="86" t="s">
        <v>123</v>
      </c>
      <c r="F17" s="106" t="s">
        <v>208</v>
      </c>
      <c r="G17" s="86" t="s">
        <v>123</v>
      </c>
      <c r="H17" s="53"/>
      <c r="I17" s="63" t="s">
        <v>229</v>
      </c>
      <c r="J17" s="63" t="s">
        <v>124</v>
      </c>
    </row>
    <row r="18" spans="1:10" ht="63.75" customHeight="1">
      <c r="A18" s="108"/>
      <c r="B18" s="53" t="s">
        <v>155</v>
      </c>
      <c r="C18" s="59" t="s">
        <v>193</v>
      </c>
      <c r="D18" s="86"/>
      <c r="E18" s="86"/>
      <c r="F18" s="97"/>
      <c r="G18" s="86"/>
      <c r="H18" s="53"/>
      <c r="I18" s="96"/>
      <c r="J18" s="63" t="s">
        <v>226</v>
      </c>
    </row>
    <row r="19" spans="1:10" ht="123" customHeight="1">
      <c r="A19" s="76"/>
      <c r="B19" s="117" t="s">
        <v>205</v>
      </c>
      <c r="C19" s="59" t="s">
        <v>193</v>
      </c>
      <c r="D19" s="133" t="s">
        <v>122</v>
      </c>
      <c r="E19" s="107" t="s">
        <v>123</v>
      </c>
      <c r="F19" s="133" t="s">
        <v>122</v>
      </c>
      <c r="G19" s="107" t="s">
        <v>123</v>
      </c>
      <c r="H19" s="103"/>
      <c r="I19" s="133" t="s">
        <v>230</v>
      </c>
      <c r="J19" s="109" t="s">
        <v>124</v>
      </c>
    </row>
    <row r="20" spans="1:10" ht="18" customHeight="1">
      <c r="A20" s="205" t="s">
        <v>231</v>
      </c>
      <c r="B20" s="212"/>
      <c r="C20" s="212"/>
      <c r="D20" s="212"/>
      <c r="E20" s="212"/>
      <c r="F20" s="212"/>
      <c r="G20" s="212"/>
      <c r="H20" s="212"/>
      <c r="I20" s="212"/>
      <c r="J20" s="213"/>
    </row>
    <row r="21" spans="1:10" ht="165" customHeight="1">
      <c r="A21" s="76"/>
      <c r="B21" s="53" t="s">
        <v>156</v>
      </c>
      <c r="C21" s="77" t="s">
        <v>157</v>
      </c>
      <c r="D21" s="75" t="s">
        <v>147</v>
      </c>
      <c r="E21" s="75" t="s">
        <v>123</v>
      </c>
      <c r="F21" s="96" t="s">
        <v>122</v>
      </c>
      <c r="G21" s="75" t="s">
        <v>123</v>
      </c>
      <c r="H21" s="53"/>
      <c r="I21" s="57" t="s">
        <v>173</v>
      </c>
      <c r="J21" s="63" t="s">
        <v>124</v>
      </c>
    </row>
    <row r="22" spans="1:10" ht="132.75" customHeight="1">
      <c r="A22" s="76"/>
      <c r="B22" s="53" t="s">
        <v>158</v>
      </c>
      <c r="C22" s="77" t="s">
        <v>146</v>
      </c>
      <c r="D22" s="75" t="s">
        <v>147</v>
      </c>
      <c r="E22" s="75" t="s">
        <v>123</v>
      </c>
      <c r="F22" s="96" t="s">
        <v>122</v>
      </c>
      <c r="G22" s="75" t="s">
        <v>123</v>
      </c>
      <c r="H22" s="53"/>
      <c r="I22" s="63" t="s">
        <v>173</v>
      </c>
      <c r="J22" s="57" t="s">
        <v>124</v>
      </c>
    </row>
    <row r="23" spans="1:10" ht="90.75" customHeight="1">
      <c r="A23" s="76"/>
      <c r="B23" s="53" t="s">
        <v>159</v>
      </c>
      <c r="C23" s="77" t="s">
        <v>160</v>
      </c>
      <c r="D23" s="75"/>
      <c r="E23" s="75"/>
      <c r="F23" s="75"/>
      <c r="G23" s="75"/>
      <c r="H23" s="53"/>
      <c r="I23" s="57"/>
      <c r="J23" s="63" t="s">
        <v>225</v>
      </c>
    </row>
    <row r="24" spans="1:10" ht="78.75" customHeight="1">
      <c r="A24" s="76"/>
      <c r="B24" s="53" t="s">
        <v>161</v>
      </c>
      <c r="C24" s="77" t="s">
        <v>160</v>
      </c>
      <c r="D24" s="75" t="s">
        <v>147</v>
      </c>
      <c r="E24" s="75" t="s">
        <v>123</v>
      </c>
      <c r="F24" s="96" t="s">
        <v>194</v>
      </c>
      <c r="G24" s="129" t="s">
        <v>123</v>
      </c>
      <c r="H24" s="53"/>
      <c r="I24" s="63" t="s">
        <v>173</v>
      </c>
      <c r="J24" s="63" t="s">
        <v>124</v>
      </c>
    </row>
    <row r="25" spans="1:10" ht="78.75" customHeight="1">
      <c r="A25" s="108"/>
      <c r="B25" s="73" t="s">
        <v>232</v>
      </c>
      <c r="C25" s="77" t="s">
        <v>146</v>
      </c>
      <c r="D25" s="107"/>
      <c r="E25" s="107"/>
      <c r="F25" s="106"/>
      <c r="G25" s="107"/>
      <c r="H25" s="53"/>
      <c r="I25" s="63"/>
      <c r="J25" s="63" t="s">
        <v>225</v>
      </c>
    </row>
    <row r="26" spans="1:10" ht="107.25" customHeight="1">
      <c r="A26" s="108"/>
      <c r="B26" s="18" t="s">
        <v>206</v>
      </c>
      <c r="C26" s="77" t="s">
        <v>160</v>
      </c>
      <c r="D26" s="107"/>
      <c r="E26" s="107"/>
      <c r="F26" s="106"/>
      <c r="G26" s="107"/>
      <c r="H26" s="53"/>
      <c r="I26" s="118"/>
      <c r="J26" s="63" t="s">
        <v>225</v>
      </c>
    </row>
    <row r="27" spans="1:10" ht="15.75" customHeight="1">
      <c r="A27" s="205" t="s">
        <v>270</v>
      </c>
      <c r="B27" s="212"/>
      <c r="C27" s="212"/>
      <c r="D27" s="212"/>
      <c r="E27" s="212"/>
      <c r="F27" s="212"/>
      <c r="G27" s="212"/>
      <c r="H27" s="212"/>
      <c r="I27" s="212"/>
      <c r="J27" s="213"/>
    </row>
    <row r="28" spans="1:10" ht="196.5" customHeight="1">
      <c r="A28" s="76"/>
      <c r="B28" s="53" t="s">
        <v>162</v>
      </c>
      <c r="C28" s="77" t="s">
        <v>170</v>
      </c>
      <c r="D28" s="75"/>
      <c r="E28" s="75"/>
      <c r="F28" s="75"/>
      <c r="G28" s="75"/>
      <c r="H28" s="53"/>
      <c r="I28" s="57"/>
      <c r="J28" s="63" t="s">
        <v>226</v>
      </c>
    </row>
    <row r="29" spans="1:10" ht="210" customHeight="1">
      <c r="A29" s="70"/>
      <c r="B29" s="53" t="s">
        <v>163</v>
      </c>
      <c r="C29" s="77" t="s">
        <v>171</v>
      </c>
      <c r="D29" s="66"/>
      <c r="E29" s="66"/>
      <c r="F29" s="66"/>
      <c r="G29" s="66"/>
      <c r="H29" s="53"/>
      <c r="I29" s="57"/>
      <c r="J29" s="63" t="s">
        <v>226</v>
      </c>
    </row>
    <row r="30" spans="1:10" ht="212.25" customHeight="1">
      <c r="A30" s="70"/>
      <c r="B30" s="53" t="s">
        <v>164</v>
      </c>
      <c r="C30" s="77" t="s">
        <v>172</v>
      </c>
      <c r="D30" s="66"/>
      <c r="E30" s="66"/>
      <c r="F30" s="66"/>
      <c r="G30" s="66"/>
      <c r="H30" s="53"/>
      <c r="I30" s="57"/>
      <c r="J30" s="63" t="s">
        <v>204</v>
      </c>
    </row>
    <row r="31" spans="1:10" ht="75" customHeight="1">
      <c r="A31" s="70"/>
      <c r="B31" s="68" t="s">
        <v>165</v>
      </c>
      <c r="C31" s="77" t="s">
        <v>146</v>
      </c>
      <c r="D31" s="72"/>
      <c r="E31" s="72"/>
      <c r="F31" s="72"/>
      <c r="G31" s="72"/>
      <c r="H31" s="53"/>
      <c r="I31" s="63"/>
      <c r="J31" s="63" t="s">
        <v>226</v>
      </c>
    </row>
    <row r="32" spans="1:10" ht="60" customHeight="1">
      <c r="A32" s="70"/>
      <c r="B32" s="68" t="s">
        <v>167</v>
      </c>
      <c r="C32" s="77" t="s">
        <v>169</v>
      </c>
      <c r="D32" s="72" t="s">
        <v>122</v>
      </c>
      <c r="E32" s="72" t="s">
        <v>123</v>
      </c>
      <c r="F32" s="72" t="s">
        <v>100</v>
      </c>
      <c r="G32" s="72" t="s">
        <v>119</v>
      </c>
      <c r="H32" s="53"/>
      <c r="I32" s="63" t="s">
        <v>173</v>
      </c>
      <c r="J32" s="63" t="s">
        <v>124</v>
      </c>
    </row>
    <row r="33" spans="1:10" ht="77.25" customHeight="1">
      <c r="A33" s="70"/>
      <c r="B33" s="68" t="s">
        <v>166</v>
      </c>
      <c r="C33" s="77" t="s">
        <v>146</v>
      </c>
      <c r="D33" s="72" t="s">
        <v>122</v>
      </c>
      <c r="E33" s="72" t="s">
        <v>123</v>
      </c>
      <c r="F33" s="72" t="s">
        <v>100</v>
      </c>
      <c r="G33" s="72" t="s">
        <v>119</v>
      </c>
      <c r="H33" s="53"/>
      <c r="I33" s="63" t="s">
        <v>173</v>
      </c>
      <c r="J33" s="63" t="s">
        <v>124</v>
      </c>
    </row>
    <row r="34" spans="1:10" ht="77.25" customHeight="1">
      <c r="A34" s="90"/>
      <c r="B34" s="68" t="s">
        <v>168</v>
      </c>
      <c r="C34" s="77" t="s">
        <v>169</v>
      </c>
      <c r="D34" s="72" t="s">
        <v>122</v>
      </c>
      <c r="E34" s="72" t="s">
        <v>123</v>
      </c>
      <c r="F34" s="72" t="s">
        <v>100</v>
      </c>
      <c r="G34" s="72" t="s">
        <v>119</v>
      </c>
      <c r="H34" s="53"/>
      <c r="I34" s="63" t="s">
        <v>173</v>
      </c>
      <c r="J34" s="63" t="s">
        <v>124</v>
      </c>
    </row>
    <row r="35" spans="1:10" ht="16.5" customHeight="1">
      <c r="A35" s="205" t="s">
        <v>271</v>
      </c>
      <c r="B35" s="216"/>
      <c r="C35" s="216"/>
      <c r="D35" s="216"/>
      <c r="E35" s="216"/>
      <c r="F35" s="216"/>
      <c r="G35" s="216"/>
      <c r="H35" s="216"/>
      <c r="I35" s="216"/>
      <c r="J35" s="217"/>
    </row>
    <row r="36" spans="1:10" ht="72" customHeight="1">
      <c r="A36" s="89"/>
      <c r="B36" s="73" t="s">
        <v>233</v>
      </c>
      <c r="C36" s="93" t="s">
        <v>188</v>
      </c>
      <c r="D36" s="87" t="s">
        <v>122</v>
      </c>
      <c r="E36" s="87" t="s">
        <v>123</v>
      </c>
      <c r="F36" s="87" t="s">
        <v>122</v>
      </c>
      <c r="G36" s="87" t="s">
        <v>123</v>
      </c>
      <c r="H36" s="91"/>
      <c r="I36" s="131"/>
      <c r="J36" s="133" t="s">
        <v>124</v>
      </c>
    </row>
    <row r="37" spans="1:10" ht="81" customHeight="1">
      <c r="A37" s="89"/>
      <c r="B37" s="53" t="s">
        <v>237</v>
      </c>
      <c r="C37" s="93" t="s">
        <v>188</v>
      </c>
      <c r="D37" s="87" t="s">
        <v>122</v>
      </c>
      <c r="E37" s="87" t="s">
        <v>123</v>
      </c>
      <c r="F37" s="87" t="s">
        <v>122</v>
      </c>
      <c r="G37" s="87" t="s">
        <v>123</v>
      </c>
      <c r="H37" s="92"/>
      <c r="I37" s="92"/>
      <c r="J37" s="63" t="s">
        <v>226</v>
      </c>
    </row>
    <row r="38" spans="1:10" ht="64.5" customHeight="1">
      <c r="A38" s="89"/>
      <c r="B38" s="53" t="s">
        <v>234</v>
      </c>
      <c r="C38" s="93" t="s">
        <v>188</v>
      </c>
      <c r="D38" s="87" t="s">
        <v>122</v>
      </c>
      <c r="E38" s="87" t="s">
        <v>123</v>
      </c>
      <c r="F38" s="87" t="s">
        <v>122</v>
      </c>
      <c r="G38" s="87" t="s">
        <v>123</v>
      </c>
      <c r="H38" s="92"/>
      <c r="I38" s="92"/>
      <c r="J38" s="133" t="s">
        <v>124</v>
      </c>
    </row>
    <row r="39" spans="1:10" ht="74.45" customHeight="1">
      <c r="A39" s="90"/>
      <c r="B39" s="135" t="s">
        <v>235</v>
      </c>
      <c r="C39" s="93" t="s">
        <v>188</v>
      </c>
      <c r="D39" s="87" t="s">
        <v>122</v>
      </c>
      <c r="E39" s="87" t="s">
        <v>123</v>
      </c>
      <c r="F39" s="87" t="s">
        <v>122</v>
      </c>
      <c r="G39" s="87" t="s">
        <v>123</v>
      </c>
      <c r="H39" s="53"/>
      <c r="I39" s="63"/>
      <c r="J39" s="63" t="s">
        <v>226</v>
      </c>
    </row>
    <row r="40" spans="1:10" ht="67.5" customHeight="1">
      <c r="A40" s="132"/>
      <c r="B40" s="134" t="s">
        <v>236</v>
      </c>
      <c r="C40" s="93" t="s">
        <v>188</v>
      </c>
      <c r="D40" s="129" t="s">
        <v>122</v>
      </c>
      <c r="E40" s="129" t="s">
        <v>123</v>
      </c>
      <c r="F40" s="129" t="s">
        <v>122</v>
      </c>
      <c r="G40" s="129" t="s">
        <v>123</v>
      </c>
      <c r="H40" s="53"/>
      <c r="I40" s="63"/>
      <c r="J40" s="63" t="s">
        <v>124</v>
      </c>
    </row>
    <row r="41" spans="1:10">
      <c r="A41" s="214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0" ht="15" customHeight="1">
      <c r="A42" s="206" t="s">
        <v>42</v>
      </c>
      <c r="B42" s="206"/>
      <c r="C42" s="206"/>
      <c r="D42" s="206"/>
      <c r="E42" s="206"/>
      <c r="F42" s="206"/>
      <c r="G42" s="206"/>
      <c r="H42" s="206"/>
      <c r="I42" s="206"/>
      <c r="J42" s="206"/>
    </row>
  </sheetData>
  <mergeCells count="15">
    <mergeCell ref="B6:J6"/>
    <mergeCell ref="A42:J42"/>
    <mergeCell ref="A1:J1"/>
    <mergeCell ref="A3:A4"/>
    <mergeCell ref="B3:B4"/>
    <mergeCell ref="C3:C4"/>
    <mergeCell ref="D3:E3"/>
    <mergeCell ref="F3:G3"/>
    <mergeCell ref="H3:I3"/>
    <mergeCell ref="J3:J4"/>
    <mergeCell ref="A7:J7"/>
    <mergeCell ref="A20:J20"/>
    <mergeCell ref="A27:J27"/>
    <mergeCell ref="A41:J41"/>
    <mergeCell ref="A35:J35"/>
  </mergeCells>
  <pageMargins left="0.51181102362204722" right="0.51181102362204722" top="0.35433070866141736" bottom="0.55118110236220474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F46"/>
  <sheetViews>
    <sheetView view="pageBreakPreview" topLeftCell="A37" zoomScale="80" zoomScaleSheetLayoutView="80" workbookViewId="0">
      <selection activeCell="F7" sqref="F7:F13"/>
    </sheetView>
  </sheetViews>
  <sheetFormatPr defaultColWidth="9.140625" defaultRowHeight="15"/>
  <cols>
    <col min="1" max="1" width="25.85546875" style="11" customWidth="1"/>
    <col min="2" max="2" width="32.42578125" style="11" customWidth="1"/>
    <col min="3" max="3" width="16.7109375" style="11" customWidth="1"/>
    <col min="4" max="4" width="19.7109375" style="11" customWidth="1"/>
    <col min="5" max="5" width="17.7109375" style="11" customWidth="1"/>
    <col min="6" max="6" width="12.5703125" style="11" customWidth="1"/>
    <col min="7" max="16384" width="9.140625" style="11"/>
  </cols>
  <sheetData>
    <row r="1" spans="1:6" ht="31.5" customHeight="1">
      <c r="A1" s="202" t="s">
        <v>43</v>
      </c>
      <c r="B1" s="202"/>
      <c r="C1" s="202"/>
      <c r="D1" s="202"/>
      <c r="E1" s="202"/>
      <c r="F1" s="202"/>
    </row>
    <row r="2" spans="1:6">
      <c r="F2" s="10" t="s">
        <v>44</v>
      </c>
    </row>
    <row r="3" spans="1:6" ht="15" customHeight="1">
      <c r="A3" s="203" t="s">
        <v>45</v>
      </c>
      <c r="B3" s="209" t="s">
        <v>46</v>
      </c>
      <c r="C3" s="209" t="s">
        <v>47</v>
      </c>
      <c r="D3" s="218" t="s">
        <v>48</v>
      </c>
      <c r="E3" s="219"/>
      <c r="F3" s="220"/>
    </row>
    <row r="4" spans="1:6" ht="60" customHeight="1">
      <c r="A4" s="203"/>
      <c r="B4" s="203"/>
      <c r="C4" s="203"/>
      <c r="D4" s="12" t="s">
        <v>49</v>
      </c>
      <c r="E4" s="17" t="s">
        <v>50</v>
      </c>
      <c r="F4" s="17" t="s">
        <v>51</v>
      </c>
    </row>
    <row r="5" spans="1:6">
      <c r="A5" s="52">
        <v>1</v>
      </c>
      <c r="B5" s="13">
        <v>2</v>
      </c>
      <c r="C5" s="13">
        <v>3</v>
      </c>
      <c r="D5" s="62">
        <v>4</v>
      </c>
      <c r="E5" s="62">
        <v>5</v>
      </c>
      <c r="F5" s="62">
        <v>6</v>
      </c>
    </row>
    <row r="6" spans="1:6" ht="18" customHeight="1">
      <c r="A6" s="221" t="s">
        <v>52</v>
      </c>
      <c r="B6" s="224" t="s">
        <v>220</v>
      </c>
      <c r="C6" s="55" t="s">
        <v>77</v>
      </c>
      <c r="D6" s="141">
        <v>8878.4</v>
      </c>
      <c r="E6" s="141">
        <v>68294.2</v>
      </c>
      <c r="F6" s="141">
        <v>64722.2</v>
      </c>
    </row>
    <row r="7" spans="1:6" ht="29.45" customHeight="1">
      <c r="A7" s="222"/>
      <c r="B7" s="225"/>
      <c r="C7" s="56" t="s">
        <v>193</v>
      </c>
      <c r="D7" s="142">
        <v>1557.2</v>
      </c>
      <c r="E7" s="142">
        <v>58187.199999999997</v>
      </c>
      <c r="F7" s="142">
        <v>55437.2</v>
      </c>
    </row>
    <row r="8" spans="1:6" ht="32.25" customHeight="1">
      <c r="A8" s="222"/>
      <c r="B8" s="225"/>
      <c r="C8" s="56" t="s">
        <v>98</v>
      </c>
      <c r="D8" s="144">
        <v>5991.3</v>
      </c>
      <c r="E8" s="142">
        <v>5991.3</v>
      </c>
      <c r="F8" s="142">
        <v>5404</v>
      </c>
    </row>
    <row r="9" spans="1:6" ht="45">
      <c r="A9" s="222"/>
      <c r="B9" s="225"/>
      <c r="C9" s="56" t="s">
        <v>106</v>
      </c>
      <c r="D9" s="142">
        <v>744.9</v>
      </c>
      <c r="E9" s="142">
        <v>1325.3</v>
      </c>
      <c r="F9" s="142">
        <v>1322.7</v>
      </c>
    </row>
    <row r="10" spans="1:6" ht="30">
      <c r="A10" s="222"/>
      <c r="B10" s="225"/>
      <c r="C10" s="56" t="s">
        <v>261</v>
      </c>
      <c r="D10" s="142">
        <v>0</v>
      </c>
      <c r="E10" s="142">
        <v>1850</v>
      </c>
      <c r="F10" s="142">
        <v>1850</v>
      </c>
    </row>
    <row r="11" spans="1:6" ht="30">
      <c r="A11" s="222"/>
      <c r="B11" s="225"/>
      <c r="C11" s="56" t="s">
        <v>99</v>
      </c>
      <c r="D11" s="142">
        <v>35</v>
      </c>
      <c r="E11" s="142">
        <v>35</v>
      </c>
      <c r="F11" s="142">
        <v>35</v>
      </c>
    </row>
    <row r="12" spans="1:6">
      <c r="A12" s="222"/>
      <c r="B12" s="225"/>
      <c r="C12" s="56" t="s">
        <v>263</v>
      </c>
      <c r="D12" s="145">
        <v>550</v>
      </c>
      <c r="E12" s="142">
        <v>694.2</v>
      </c>
      <c r="F12" s="142">
        <v>462.1</v>
      </c>
    </row>
    <row r="13" spans="1:6" ht="30">
      <c r="A13" s="223"/>
      <c r="B13" s="223"/>
      <c r="C13" s="56" t="s">
        <v>253</v>
      </c>
      <c r="D13" s="146">
        <v>0</v>
      </c>
      <c r="E13" s="143">
        <v>211.2</v>
      </c>
      <c r="F13" s="143">
        <v>211.2</v>
      </c>
    </row>
    <row r="14" spans="1:6" ht="75">
      <c r="A14" s="58" t="s">
        <v>239</v>
      </c>
      <c r="B14" s="58"/>
      <c r="C14" s="59"/>
      <c r="D14" s="113">
        <v>7513.5</v>
      </c>
      <c r="E14" s="113">
        <v>65993.5</v>
      </c>
      <c r="F14" s="113">
        <v>62656.2</v>
      </c>
    </row>
    <row r="15" spans="1:6" ht="75.75" customHeight="1">
      <c r="A15" s="60" t="s">
        <v>120</v>
      </c>
      <c r="B15" s="53" t="s">
        <v>102</v>
      </c>
      <c r="C15" s="56" t="s">
        <v>202</v>
      </c>
      <c r="D15" s="112">
        <v>30</v>
      </c>
      <c r="E15" s="112">
        <v>30</v>
      </c>
      <c r="F15" s="112">
        <v>30</v>
      </c>
    </row>
    <row r="16" spans="1:6" ht="33" customHeight="1">
      <c r="A16" s="60" t="s">
        <v>121</v>
      </c>
      <c r="B16" s="74" t="s">
        <v>128</v>
      </c>
      <c r="C16" s="56" t="s">
        <v>187</v>
      </c>
      <c r="D16" s="112">
        <v>30</v>
      </c>
      <c r="E16" s="112">
        <v>30</v>
      </c>
      <c r="F16" s="112">
        <v>30</v>
      </c>
    </row>
    <row r="17" spans="1:6" ht="31.9" customHeight="1">
      <c r="A17" s="221" t="s">
        <v>103</v>
      </c>
      <c r="B17" s="224" t="s">
        <v>129</v>
      </c>
      <c r="C17" s="56" t="s">
        <v>98</v>
      </c>
      <c r="D17" s="138">
        <v>5926.3</v>
      </c>
      <c r="E17" s="112">
        <v>5926.3</v>
      </c>
      <c r="F17" s="112">
        <v>5339</v>
      </c>
    </row>
    <row r="18" spans="1:6" ht="29.45" customHeight="1">
      <c r="A18" s="222"/>
      <c r="B18" s="225"/>
      <c r="C18" s="56" t="s">
        <v>193</v>
      </c>
      <c r="D18" s="138">
        <v>1372.2</v>
      </c>
      <c r="E18" s="112">
        <v>1372.2</v>
      </c>
      <c r="F18" s="112">
        <v>1372.2</v>
      </c>
    </row>
    <row r="19" spans="1:6" ht="30.6" customHeight="1">
      <c r="A19" s="226"/>
      <c r="B19" s="147"/>
      <c r="C19" s="56" t="s">
        <v>262</v>
      </c>
      <c r="D19" s="138">
        <v>0</v>
      </c>
      <c r="E19" s="112">
        <v>1850</v>
      </c>
      <c r="F19" s="112">
        <v>1850</v>
      </c>
    </row>
    <row r="20" spans="1:6" ht="32.25" customHeight="1">
      <c r="A20" s="60" t="s">
        <v>104</v>
      </c>
      <c r="B20" s="53" t="s">
        <v>130</v>
      </c>
      <c r="C20" s="56" t="s">
        <v>193</v>
      </c>
      <c r="D20" s="112">
        <v>40</v>
      </c>
      <c r="E20" s="112">
        <v>40</v>
      </c>
      <c r="F20" s="112">
        <v>40</v>
      </c>
    </row>
    <row r="21" spans="1:6" ht="32.25" customHeight="1">
      <c r="A21" s="60" t="s">
        <v>105</v>
      </c>
      <c r="B21" s="61" t="s">
        <v>131</v>
      </c>
      <c r="C21" s="56" t="s">
        <v>193</v>
      </c>
      <c r="D21" s="112">
        <v>55</v>
      </c>
      <c r="E21" s="112">
        <v>55</v>
      </c>
      <c r="F21" s="112">
        <v>55</v>
      </c>
    </row>
    <row r="22" spans="1:6" ht="64.5" customHeight="1">
      <c r="A22" s="60" t="s">
        <v>107</v>
      </c>
      <c r="B22" s="74" t="s">
        <v>132</v>
      </c>
      <c r="C22" s="56" t="s">
        <v>193</v>
      </c>
      <c r="D22" s="112">
        <v>60</v>
      </c>
      <c r="E22" s="112">
        <v>60</v>
      </c>
      <c r="F22" s="112">
        <v>60</v>
      </c>
    </row>
    <row r="23" spans="1:6" ht="33" customHeight="1">
      <c r="A23" s="60" t="s">
        <v>108</v>
      </c>
      <c r="B23" s="53" t="s">
        <v>133</v>
      </c>
      <c r="C23" s="56" t="s">
        <v>193</v>
      </c>
      <c r="D23" s="112">
        <v>0</v>
      </c>
      <c r="E23" s="112">
        <v>0</v>
      </c>
      <c r="F23" s="112">
        <v>0</v>
      </c>
    </row>
    <row r="24" spans="1:6" ht="133.15" customHeight="1">
      <c r="A24" s="61" t="s">
        <v>199</v>
      </c>
      <c r="B24" s="137" t="s">
        <v>240</v>
      </c>
      <c r="C24" s="56" t="s">
        <v>193</v>
      </c>
      <c r="D24" s="112">
        <v>0</v>
      </c>
      <c r="E24" s="112">
        <v>56630</v>
      </c>
      <c r="F24" s="112">
        <v>53880</v>
      </c>
    </row>
    <row r="25" spans="1:6" ht="61.5" customHeight="1">
      <c r="A25" s="61" t="s">
        <v>242</v>
      </c>
      <c r="B25" s="61"/>
      <c r="C25" s="56"/>
      <c r="D25" s="141">
        <v>774.9</v>
      </c>
      <c r="E25" s="141">
        <v>1355.3</v>
      </c>
      <c r="F25" s="141">
        <v>1352.7</v>
      </c>
    </row>
    <row r="26" spans="1:6" ht="75" customHeight="1">
      <c r="A26" s="60" t="s">
        <v>120</v>
      </c>
      <c r="B26" s="18" t="s">
        <v>135</v>
      </c>
      <c r="C26" s="56" t="s">
        <v>106</v>
      </c>
      <c r="D26" s="142">
        <v>774.9</v>
      </c>
      <c r="E26" s="142">
        <v>1355.3</v>
      </c>
      <c r="F26" s="142">
        <v>1352.7</v>
      </c>
    </row>
    <row r="27" spans="1:6" ht="73.900000000000006" customHeight="1">
      <c r="A27" s="60"/>
      <c r="B27" s="61" t="s">
        <v>111</v>
      </c>
      <c r="C27" s="56" t="s">
        <v>98</v>
      </c>
      <c r="D27" s="100">
        <v>30</v>
      </c>
      <c r="E27" s="100">
        <v>30</v>
      </c>
      <c r="F27" s="100">
        <v>30</v>
      </c>
    </row>
    <row r="28" spans="1:6" ht="107.25" customHeight="1">
      <c r="A28" s="60"/>
      <c r="B28" s="61" t="s">
        <v>110</v>
      </c>
      <c r="C28" s="56" t="s">
        <v>106</v>
      </c>
      <c r="D28" s="100">
        <v>0</v>
      </c>
      <c r="E28" s="100">
        <v>0</v>
      </c>
      <c r="F28" s="100">
        <v>0</v>
      </c>
    </row>
    <row r="29" spans="1:6" ht="123" customHeight="1">
      <c r="A29" s="60"/>
      <c r="B29" s="61" t="s">
        <v>134</v>
      </c>
      <c r="C29" s="56" t="s">
        <v>106</v>
      </c>
      <c r="D29" s="142">
        <v>744.9</v>
      </c>
      <c r="E29" s="142">
        <v>1325.3</v>
      </c>
      <c r="F29" s="142">
        <v>1322.7</v>
      </c>
    </row>
    <row r="30" spans="1:6" ht="105" customHeight="1">
      <c r="A30" s="67" t="s">
        <v>121</v>
      </c>
      <c r="B30" s="73" t="s">
        <v>136</v>
      </c>
      <c r="C30" s="56" t="s">
        <v>98</v>
      </c>
      <c r="D30" s="112">
        <v>0</v>
      </c>
      <c r="E30" s="112">
        <v>0</v>
      </c>
      <c r="F30" s="112">
        <v>0</v>
      </c>
    </row>
    <row r="31" spans="1:6" ht="105" customHeight="1">
      <c r="A31" s="61" t="s">
        <v>200</v>
      </c>
      <c r="B31" s="74" t="s">
        <v>201</v>
      </c>
      <c r="C31" s="56" t="s">
        <v>106</v>
      </c>
      <c r="D31" s="112">
        <v>0</v>
      </c>
      <c r="E31" s="112">
        <v>0</v>
      </c>
      <c r="F31" s="112">
        <v>0</v>
      </c>
    </row>
    <row r="32" spans="1:6" ht="69.75" customHeight="1">
      <c r="A32" s="61" t="s">
        <v>243</v>
      </c>
      <c r="B32" s="61"/>
      <c r="C32" s="56"/>
      <c r="D32" s="113">
        <v>40</v>
      </c>
      <c r="E32" s="111">
        <v>40</v>
      </c>
      <c r="F32" s="111">
        <v>40</v>
      </c>
    </row>
    <row r="33" spans="1:6" ht="90" customHeight="1">
      <c r="A33" s="54" t="s">
        <v>120</v>
      </c>
      <c r="B33" s="68" t="s">
        <v>139</v>
      </c>
      <c r="C33" s="71" t="s">
        <v>98</v>
      </c>
      <c r="D33" s="101">
        <v>0</v>
      </c>
      <c r="E33" s="101">
        <v>0</v>
      </c>
      <c r="F33" s="101">
        <v>0</v>
      </c>
    </row>
    <row r="34" spans="1:6" ht="61.5" customHeight="1">
      <c r="A34" s="54" t="s">
        <v>109</v>
      </c>
      <c r="B34" s="68" t="s">
        <v>138</v>
      </c>
      <c r="C34" s="71" t="s">
        <v>98</v>
      </c>
      <c r="D34" s="101">
        <v>0</v>
      </c>
      <c r="E34" s="101">
        <v>0</v>
      </c>
      <c r="F34" s="101">
        <v>0</v>
      </c>
    </row>
    <row r="35" spans="1:6" ht="90" customHeight="1">
      <c r="A35" s="54" t="s">
        <v>103</v>
      </c>
      <c r="B35" s="68" t="s">
        <v>140</v>
      </c>
      <c r="C35" s="71" t="s">
        <v>137</v>
      </c>
      <c r="D35" s="101">
        <v>40</v>
      </c>
      <c r="E35" s="101">
        <v>40</v>
      </c>
      <c r="F35" s="101">
        <v>40</v>
      </c>
    </row>
    <row r="36" spans="1:6" ht="91.5" customHeight="1">
      <c r="A36" s="54"/>
      <c r="B36" s="68" t="s">
        <v>141</v>
      </c>
      <c r="C36" s="71" t="s">
        <v>98</v>
      </c>
      <c r="D36" s="101">
        <v>0</v>
      </c>
      <c r="E36" s="101">
        <v>0</v>
      </c>
      <c r="F36" s="101">
        <v>0</v>
      </c>
    </row>
    <row r="37" spans="1:6" ht="75" customHeight="1">
      <c r="A37" s="69"/>
      <c r="B37" s="68" t="s">
        <v>142</v>
      </c>
      <c r="C37" s="71" t="s">
        <v>99</v>
      </c>
      <c r="D37" s="101">
        <v>30</v>
      </c>
      <c r="E37" s="101">
        <v>30</v>
      </c>
      <c r="F37" s="101">
        <v>30</v>
      </c>
    </row>
    <row r="38" spans="1:6" ht="108.75" customHeight="1">
      <c r="A38" s="69"/>
      <c r="B38" s="68" t="s">
        <v>143</v>
      </c>
      <c r="C38" s="71" t="s">
        <v>98</v>
      </c>
      <c r="D38" s="101">
        <v>5</v>
      </c>
      <c r="E38" s="101">
        <v>5</v>
      </c>
      <c r="F38" s="101">
        <v>5</v>
      </c>
    </row>
    <row r="39" spans="1:6" ht="155.25" customHeight="1">
      <c r="A39" s="54"/>
      <c r="B39" s="68" t="s">
        <v>144</v>
      </c>
      <c r="C39" s="71" t="s">
        <v>99</v>
      </c>
      <c r="D39" s="101">
        <v>5</v>
      </c>
      <c r="E39" s="101">
        <v>5</v>
      </c>
      <c r="F39" s="101">
        <v>5</v>
      </c>
    </row>
    <row r="40" spans="1:6" ht="45">
      <c r="A40" s="102" t="s">
        <v>196</v>
      </c>
      <c r="B40" s="73" t="s">
        <v>241</v>
      </c>
      <c r="C40" s="98"/>
      <c r="D40" s="115">
        <v>550</v>
      </c>
      <c r="E40" s="115">
        <v>905.4</v>
      </c>
      <c r="F40" s="115">
        <v>673.3</v>
      </c>
    </row>
    <row r="41" spans="1:6" ht="45">
      <c r="A41" s="73" t="s">
        <v>104</v>
      </c>
      <c r="B41" s="73" t="s">
        <v>197</v>
      </c>
      <c r="C41" s="139" t="s">
        <v>263</v>
      </c>
      <c r="D41" s="114">
        <v>550</v>
      </c>
      <c r="E41" s="114">
        <v>550</v>
      </c>
      <c r="F41" s="114">
        <v>317.89999999999998</v>
      </c>
    </row>
    <row r="42" spans="1:6" ht="45">
      <c r="A42" s="73" t="s">
        <v>107</v>
      </c>
      <c r="B42" s="136" t="s">
        <v>238</v>
      </c>
      <c r="C42" s="139" t="s">
        <v>263</v>
      </c>
      <c r="D42" s="114">
        <v>0</v>
      </c>
      <c r="E42" s="114">
        <v>144.19999999999999</v>
      </c>
      <c r="F42" s="114">
        <v>144.19999999999999</v>
      </c>
    </row>
    <row r="43" spans="1:6" ht="45">
      <c r="A43" s="73"/>
      <c r="B43" s="136" t="s">
        <v>238</v>
      </c>
      <c r="C43" s="139" t="s">
        <v>264</v>
      </c>
      <c r="D43" s="114">
        <v>0</v>
      </c>
      <c r="E43" s="114">
        <v>211.2</v>
      </c>
      <c r="F43" s="114">
        <v>211.2</v>
      </c>
    </row>
    <row r="45" spans="1:6">
      <c r="A45" s="202" t="s">
        <v>54</v>
      </c>
      <c r="B45" s="202"/>
      <c r="C45" s="202"/>
      <c r="D45" s="202"/>
      <c r="E45" s="202"/>
      <c r="F45" s="202"/>
    </row>
    <row r="46" spans="1:6" ht="30.75" customHeight="1">
      <c r="A46" s="202" t="s">
        <v>55</v>
      </c>
      <c r="B46" s="202"/>
      <c r="C46" s="202"/>
      <c r="D46" s="202"/>
      <c r="E46" s="202"/>
      <c r="F46" s="202"/>
    </row>
  </sheetData>
  <mergeCells count="11">
    <mergeCell ref="A6:A13"/>
    <mergeCell ref="B6:B13"/>
    <mergeCell ref="A45:F45"/>
    <mergeCell ref="A46:F46"/>
    <mergeCell ref="A17:A19"/>
    <mergeCell ref="B17:B18"/>
    <mergeCell ref="A1:F1"/>
    <mergeCell ref="A3:A4"/>
    <mergeCell ref="B3:B4"/>
    <mergeCell ref="C3:C4"/>
    <mergeCell ref="D3:F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D42"/>
  <sheetViews>
    <sheetView view="pageBreakPreview" zoomScale="80" zoomScaleNormal="100" zoomScaleSheetLayoutView="80" workbookViewId="0">
      <selection activeCell="E37" sqref="E37"/>
    </sheetView>
  </sheetViews>
  <sheetFormatPr defaultColWidth="9.140625" defaultRowHeight="15"/>
  <cols>
    <col min="1" max="1" width="77.28515625" style="11" customWidth="1"/>
    <col min="2" max="2" width="16" style="11" customWidth="1"/>
    <col min="3" max="4" width="11.28515625" style="172" bestFit="1" customWidth="1"/>
    <col min="5" max="6" width="9.140625" style="11"/>
    <col min="7" max="7" width="19.28515625" style="11" customWidth="1"/>
    <col min="8" max="16384" width="9.140625" style="11"/>
  </cols>
  <sheetData>
    <row r="1" spans="1:4" ht="31.5" customHeight="1">
      <c r="A1" s="202" t="s">
        <v>56</v>
      </c>
      <c r="B1" s="202"/>
    </row>
    <row r="2" spans="1:4">
      <c r="B2" s="10" t="s">
        <v>57</v>
      </c>
    </row>
    <row r="3" spans="1:4" ht="14.45" hidden="1" customHeight="1">
      <c r="A3" s="227" t="s">
        <v>53</v>
      </c>
      <c r="B3" s="120"/>
    </row>
    <row r="4" spans="1:4" ht="14.45" hidden="1" customHeight="1">
      <c r="A4" s="228"/>
      <c r="B4" s="120"/>
    </row>
    <row r="5" spans="1:4" ht="14.45" hidden="1" customHeight="1">
      <c r="A5" s="228"/>
      <c r="B5" s="120"/>
    </row>
    <row r="6" spans="1:4" ht="14.45" hidden="1" customHeight="1">
      <c r="A6" s="228"/>
      <c r="B6" s="120"/>
    </row>
    <row r="7" spans="1:4" ht="14.45" hidden="1" customHeight="1">
      <c r="A7" s="228"/>
      <c r="B7" s="120"/>
    </row>
    <row r="8" spans="1:4" ht="17.25" hidden="1" customHeight="1">
      <c r="A8" s="229"/>
      <c r="B8" s="120"/>
    </row>
    <row r="9" spans="1:4" ht="17.25" customHeight="1">
      <c r="A9" s="121"/>
      <c r="B9" s="121"/>
    </row>
    <row r="10" spans="1:4" s="21" customFormat="1" ht="30.6" customHeight="1">
      <c r="A10" s="239" t="s">
        <v>244</v>
      </c>
      <c r="B10" s="240"/>
      <c r="C10" s="173">
        <v>65993.5</v>
      </c>
      <c r="D10" s="123">
        <v>62656.2</v>
      </c>
    </row>
    <row r="11" spans="1:4" s="21" customFormat="1" ht="17.25" customHeight="1">
      <c r="A11" s="231" t="s">
        <v>210</v>
      </c>
      <c r="B11" s="124" t="s">
        <v>211</v>
      </c>
      <c r="C11" s="125">
        <v>30</v>
      </c>
      <c r="D11" s="126">
        <v>30</v>
      </c>
    </row>
    <row r="12" spans="1:4" s="21" customFormat="1" ht="16.899999999999999" customHeight="1">
      <c r="A12" s="231"/>
      <c r="B12" s="127" t="s">
        <v>212</v>
      </c>
      <c r="C12" s="125">
        <f>C11</f>
        <v>30</v>
      </c>
      <c r="D12" s="126">
        <f>D11</f>
        <v>30</v>
      </c>
    </row>
    <row r="13" spans="1:4" s="21" customFormat="1" ht="17.25" customHeight="1">
      <c r="A13" s="231" t="s">
        <v>213</v>
      </c>
      <c r="B13" s="124" t="s">
        <v>211</v>
      </c>
      <c r="C13" s="125">
        <v>30</v>
      </c>
      <c r="D13" s="126">
        <v>30</v>
      </c>
    </row>
    <row r="14" spans="1:4" s="21" customFormat="1" ht="17.45" customHeight="1">
      <c r="A14" s="231"/>
      <c r="B14" s="127" t="s">
        <v>212</v>
      </c>
      <c r="C14" s="125">
        <f>C13</f>
        <v>30</v>
      </c>
      <c r="D14" s="126">
        <f>D13</f>
        <v>30</v>
      </c>
    </row>
    <row r="15" spans="1:4" s="21" customFormat="1" ht="17.25" customHeight="1">
      <c r="A15" s="231" t="s">
        <v>214</v>
      </c>
      <c r="B15" s="124" t="s">
        <v>211</v>
      </c>
      <c r="C15" s="125">
        <v>55</v>
      </c>
      <c r="D15" s="126">
        <v>55</v>
      </c>
    </row>
    <row r="16" spans="1:4" s="21" customFormat="1" ht="17.25" customHeight="1">
      <c r="A16" s="231"/>
      <c r="B16" s="127" t="s">
        <v>212</v>
      </c>
      <c r="C16" s="125">
        <f>C15</f>
        <v>55</v>
      </c>
      <c r="D16" s="126">
        <f>D15</f>
        <v>55</v>
      </c>
    </row>
    <row r="17" spans="1:4" s="21" customFormat="1" ht="17.25" customHeight="1">
      <c r="A17" s="233" t="s">
        <v>251</v>
      </c>
      <c r="B17" s="124" t="s">
        <v>211</v>
      </c>
      <c r="C17" s="125">
        <v>40</v>
      </c>
      <c r="D17" s="126">
        <v>40</v>
      </c>
    </row>
    <row r="18" spans="1:4" s="21" customFormat="1" ht="17.25" customHeight="1">
      <c r="A18" s="235"/>
      <c r="B18" s="127" t="s">
        <v>212</v>
      </c>
      <c r="C18" s="125">
        <v>40</v>
      </c>
      <c r="D18" s="126">
        <v>40</v>
      </c>
    </row>
    <row r="19" spans="1:4" s="21" customFormat="1" ht="17.25" customHeight="1">
      <c r="A19" s="233" t="s">
        <v>250</v>
      </c>
      <c r="B19" s="124" t="s">
        <v>249</v>
      </c>
      <c r="C19" s="125">
        <v>9079.1</v>
      </c>
      <c r="D19" s="126">
        <v>8491.9</v>
      </c>
    </row>
    <row r="20" spans="1:4" s="21" customFormat="1" ht="17.25" customHeight="1">
      <c r="A20" s="234"/>
      <c r="B20" s="127" t="s">
        <v>211</v>
      </c>
      <c r="C20" s="125">
        <v>69.400000000000006</v>
      </c>
      <c r="D20" s="126">
        <v>69.3</v>
      </c>
    </row>
    <row r="21" spans="1:4" s="21" customFormat="1" ht="17.25" customHeight="1">
      <c r="A21" s="235"/>
      <c r="B21" s="127" t="s">
        <v>212</v>
      </c>
      <c r="C21" s="174">
        <v>9148.5</v>
      </c>
      <c r="D21" s="126">
        <v>8561.2000000000007</v>
      </c>
    </row>
    <row r="22" spans="1:4" s="21" customFormat="1" ht="17.25" customHeight="1">
      <c r="A22" s="231" t="s">
        <v>215</v>
      </c>
      <c r="B22" s="124" t="s">
        <v>211</v>
      </c>
      <c r="C22" s="125">
        <v>60</v>
      </c>
      <c r="D22" s="126">
        <v>60</v>
      </c>
    </row>
    <row r="23" spans="1:4" s="21" customFormat="1" ht="17.25" customHeight="1">
      <c r="A23" s="231"/>
      <c r="B23" s="127" t="s">
        <v>212</v>
      </c>
      <c r="C23" s="125">
        <f>C22</f>
        <v>60</v>
      </c>
      <c r="D23" s="126">
        <f>D22</f>
        <v>60</v>
      </c>
    </row>
    <row r="24" spans="1:4" s="21" customFormat="1" ht="17.25" customHeight="1">
      <c r="A24" s="231" t="s">
        <v>216</v>
      </c>
      <c r="B24" s="124" t="s">
        <v>211</v>
      </c>
      <c r="C24" s="125">
        <v>56630</v>
      </c>
      <c r="D24" s="126">
        <v>53880</v>
      </c>
    </row>
    <row r="25" spans="1:4" s="21" customFormat="1" ht="46.9" customHeight="1">
      <c r="A25" s="231"/>
      <c r="B25" s="127" t="s">
        <v>212</v>
      </c>
      <c r="C25" s="125">
        <f>C24</f>
        <v>56630</v>
      </c>
      <c r="D25" s="126">
        <f>D24</f>
        <v>53880</v>
      </c>
    </row>
    <row r="26" spans="1:4" s="21" customFormat="1" ht="17.25" customHeight="1">
      <c r="A26" s="232" t="s">
        <v>245</v>
      </c>
      <c r="B26" s="232"/>
      <c r="C26" s="122"/>
      <c r="D26" s="123"/>
    </row>
    <row r="27" spans="1:4" s="21" customFormat="1" ht="17.25" customHeight="1">
      <c r="A27" s="231" t="s">
        <v>217</v>
      </c>
      <c r="B27" s="124" t="s">
        <v>211</v>
      </c>
      <c r="C27" s="125">
        <v>1355.3</v>
      </c>
      <c r="D27" s="126">
        <v>1352.7</v>
      </c>
    </row>
    <row r="28" spans="1:4" s="21" customFormat="1" ht="17.25" customHeight="1">
      <c r="A28" s="231"/>
      <c r="B28" s="127" t="s">
        <v>212</v>
      </c>
      <c r="C28" s="125">
        <f>C27</f>
        <v>1355.3</v>
      </c>
      <c r="D28" s="126">
        <v>1352.7</v>
      </c>
    </row>
    <row r="29" spans="1:4" s="21" customFormat="1" ht="17.25" customHeight="1">
      <c r="A29" s="232" t="s">
        <v>246</v>
      </c>
      <c r="B29" s="232"/>
      <c r="C29" s="122">
        <f>C31</f>
        <v>40</v>
      </c>
      <c r="D29" s="123">
        <f>D31</f>
        <v>40</v>
      </c>
    </row>
    <row r="30" spans="1:4" s="21" customFormat="1" ht="17.25" customHeight="1">
      <c r="A30" s="231" t="s">
        <v>218</v>
      </c>
      <c r="B30" s="124" t="s">
        <v>211</v>
      </c>
      <c r="C30" s="125">
        <v>40</v>
      </c>
      <c r="D30" s="126">
        <v>40</v>
      </c>
    </row>
    <row r="31" spans="1:4" s="21" customFormat="1" ht="17.25" customHeight="1">
      <c r="A31" s="231"/>
      <c r="B31" s="127" t="s">
        <v>212</v>
      </c>
      <c r="C31" s="125">
        <f>C30</f>
        <v>40</v>
      </c>
      <c r="D31" s="126">
        <f>D30</f>
        <v>40</v>
      </c>
    </row>
    <row r="32" spans="1:4" s="21" customFormat="1" ht="17.25" customHeight="1">
      <c r="A32" s="232" t="s">
        <v>247</v>
      </c>
      <c r="B32" s="232"/>
      <c r="C32" s="122">
        <v>905.4</v>
      </c>
      <c r="D32" s="123">
        <v>673.3</v>
      </c>
    </row>
    <row r="33" spans="1:4" s="21" customFormat="1" ht="17.25" customHeight="1">
      <c r="A33" s="231" t="s">
        <v>219</v>
      </c>
      <c r="B33" s="124" t="s">
        <v>211</v>
      </c>
      <c r="C33" s="125">
        <v>550</v>
      </c>
      <c r="D33" s="128">
        <v>317.89999999999998</v>
      </c>
    </row>
    <row r="34" spans="1:4" s="21" customFormat="1" ht="17.25" customHeight="1">
      <c r="A34" s="231"/>
      <c r="B34" s="127" t="s">
        <v>212</v>
      </c>
      <c r="C34" s="125">
        <f>C33</f>
        <v>550</v>
      </c>
      <c r="D34" s="126">
        <v>317.89999999999998</v>
      </c>
    </row>
    <row r="35" spans="1:4" s="21" customFormat="1" ht="17.25" customHeight="1">
      <c r="A35" s="236" t="s">
        <v>252</v>
      </c>
      <c r="B35" s="124" t="s">
        <v>211</v>
      </c>
      <c r="C35" s="125">
        <v>355.4</v>
      </c>
      <c r="D35" s="125">
        <v>355.4</v>
      </c>
    </row>
    <row r="36" spans="1:4" s="21" customFormat="1" ht="17.25" customHeight="1">
      <c r="A36" s="237"/>
      <c r="B36" s="127" t="s">
        <v>212</v>
      </c>
      <c r="C36" s="125">
        <v>355.4</v>
      </c>
      <c r="D36" s="125">
        <v>355.4</v>
      </c>
    </row>
    <row r="37" spans="1:4" s="21" customFormat="1" ht="30" customHeight="1">
      <c r="A37" s="241" t="s">
        <v>248</v>
      </c>
      <c r="B37" s="242"/>
      <c r="C37" s="122">
        <v>68294.2</v>
      </c>
      <c r="D37" s="122">
        <v>64722.2</v>
      </c>
    </row>
    <row r="38" spans="1:4" ht="18" customHeight="1">
      <c r="A38" s="230" t="s">
        <v>58</v>
      </c>
      <c r="B38" s="230"/>
    </row>
    <row r="39" spans="1:4" ht="17.45" customHeight="1">
      <c r="A39" s="238" t="s">
        <v>59</v>
      </c>
      <c r="B39" s="238"/>
    </row>
    <row r="40" spans="1:4" ht="17.45" customHeight="1">
      <c r="A40" s="159"/>
      <c r="B40" s="159"/>
    </row>
    <row r="41" spans="1:4" ht="15.75">
      <c r="B41" s="124" t="s">
        <v>211</v>
      </c>
      <c r="C41" s="125">
        <v>59215.1</v>
      </c>
      <c r="D41" s="125">
        <v>56230.3</v>
      </c>
    </row>
    <row r="42" spans="1:4" ht="15.75">
      <c r="B42" s="124" t="s">
        <v>249</v>
      </c>
      <c r="C42" s="125">
        <v>9079.1</v>
      </c>
      <c r="D42" s="126">
        <v>8491.9</v>
      </c>
    </row>
  </sheetData>
  <mergeCells count="20">
    <mergeCell ref="A39:B39"/>
    <mergeCell ref="A10:B10"/>
    <mergeCell ref="A11:A12"/>
    <mergeCell ref="A13:A14"/>
    <mergeCell ref="A15:A16"/>
    <mergeCell ref="A22:A23"/>
    <mergeCell ref="A37:B37"/>
    <mergeCell ref="A29:B29"/>
    <mergeCell ref="A30:A31"/>
    <mergeCell ref="A32:B32"/>
    <mergeCell ref="A33:A34"/>
    <mergeCell ref="A1:B1"/>
    <mergeCell ref="A3:A8"/>
    <mergeCell ref="A38:B38"/>
    <mergeCell ref="A24:A25"/>
    <mergeCell ref="A26:B26"/>
    <mergeCell ref="A27:A28"/>
    <mergeCell ref="A19:A21"/>
    <mergeCell ref="A17:A18"/>
    <mergeCell ref="A35:A36"/>
  </mergeCells>
  <pageMargins left="0.70866141732283472" right="0.37" top="0.74803149606299213" bottom="0.7480314960629921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20"/>
  <sheetViews>
    <sheetView view="pageBreakPreview" topLeftCell="A10" zoomScale="90" zoomScaleSheetLayoutView="90" workbookViewId="0">
      <selection activeCell="B23" sqref="B23"/>
    </sheetView>
  </sheetViews>
  <sheetFormatPr defaultColWidth="9.140625" defaultRowHeight="15"/>
  <cols>
    <col min="1" max="1" width="5.85546875" style="11" customWidth="1"/>
    <col min="2" max="2" width="24.85546875" style="11" customWidth="1"/>
    <col min="3" max="3" width="7.7109375" style="11" customWidth="1"/>
    <col min="4" max="4" width="15.85546875" style="11" customWidth="1"/>
    <col min="5" max="5" width="16.42578125" style="11" customWidth="1"/>
    <col min="6" max="6" width="31.85546875" style="11" customWidth="1"/>
    <col min="7" max="7" width="42.28515625" style="11" customWidth="1"/>
    <col min="8" max="16384" width="9.140625" style="11"/>
  </cols>
  <sheetData>
    <row r="1" spans="1:7" ht="28.5" customHeight="1">
      <c r="A1" s="202" t="s">
        <v>60</v>
      </c>
      <c r="B1" s="202"/>
      <c r="C1" s="202"/>
      <c r="D1" s="202"/>
      <c r="E1" s="202"/>
      <c r="F1" s="202"/>
      <c r="G1" s="18"/>
    </row>
    <row r="2" spans="1:7">
      <c r="F2" s="10" t="s">
        <v>61</v>
      </c>
      <c r="G2" s="10"/>
    </row>
    <row r="3" spans="1:7" ht="82.5" customHeight="1">
      <c r="A3" s="203" t="s">
        <v>24</v>
      </c>
      <c r="B3" s="209" t="s">
        <v>62</v>
      </c>
      <c r="C3" s="209" t="s">
        <v>72</v>
      </c>
      <c r="D3" s="209" t="s">
        <v>63</v>
      </c>
      <c r="E3" s="203"/>
      <c r="F3" s="209" t="s">
        <v>64</v>
      </c>
    </row>
    <row r="4" spans="1:7" ht="18" customHeight="1">
      <c r="A4" s="203"/>
      <c r="B4" s="203"/>
      <c r="C4" s="203"/>
      <c r="D4" s="209" t="s">
        <v>282</v>
      </c>
      <c r="E4" s="203"/>
      <c r="F4" s="203"/>
    </row>
    <row r="5" spans="1:7" ht="45.75" customHeight="1">
      <c r="A5" s="203"/>
      <c r="B5" s="203"/>
      <c r="C5" s="203"/>
      <c r="D5" s="13" t="s">
        <v>0</v>
      </c>
      <c r="E5" s="17" t="s">
        <v>65</v>
      </c>
      <c r="F5" s="203"/>
    </row>
    <row r="6" spans="1:7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</row>
    <row r="7" spans="1:7" ht="31.5" customHeight="1">
      <c r="A7" s="14"/>
      <c r="B7" s="211" t="s">
        <v>276</v>
      </c>
      <c r="C7" s="243"/>
      <c r="D7" s="243"/>
      <c r="E7" s="243"/>
      <c r="F7" s="243"/>
    </row>
    <row r="8" spans="1:7" ht="47.25" customHeight="1">
      <c r="A8" s="53">
        <v>1</v>
      </c>
      <c r="B8" s="88" t="s">
        <v>174</v>
      </c>
      <c r="C8" s="158" t="s">
        <v>178</v>
      </c>
      <c r="D8" s="175">
        <v>563</v>
      </c>
      <c r="E8" s="163" t="s">
        <v>281</v>
      </c>
      <c r="F8" s="247" t="s">
        <v>280</v>
      </c>
    </row>
    <row r="9" spans="1:7" ht="90" customHeight="1">
      <c r="A9" s="153">
        <v>2</v>
      </c>
      <c r="B9" s="88" t="s">
        <v>112</v>
      </c>
      <c r="C9" s="154" t="s">
        <v>75</v>
      </c>
      <c r="D9" s="153">
        <v>146.16</v>
      </c>
      <c r="E9" s="163" t="s">
        <v>281</v>
      </c>
      <c r="F9" s="248"/>
      <c r="G9"/>
    </row>
    <row r="10" spans="1:7" ht="111" customHeight="1">
      <c r="A10" s="153">
        <v>3</v>
      </c>
      <c r="B10" s="88" t="s">
        <v>115</v>
      </c>
      <c r="C10" s="154" t="s">
        <v>76</v>
      </c>
      <c r="D10" s="153">
        <v>7</v>
      </c>
      <c r="E10" s="163" t="s">
        <v>281</v>
      </c>
      <c r="F10" s="248"/>
    </row>
    <row r="11" spans="1:7" ht="65.25" customHeight="1">
      <c r="A11" s="153">
        <v>4</v>
      </c>
      <c r="B11" s="88" t="s">
        <v>177</v>
      </c>
      <c r="C11" s="154" t="s">
        <v>76</v>
      </c>
      <c r="D11" s="157">
        <v>80</v>
      </c>
      <c r="E11" s="163" t="s">
        <v>281</v>
      </c>
      <c r="F11" s="248"/>
    </row>
    <row r="12" spans="1:7" ht="61.5" customHeight="1">
      <c r="A12" s="153">
        <v>5</v>
      </c>
      <c r="B12" s="88" t="s">
        <v>116</v>
      </c>
      <c r="C12" s="154" t="s">
        <v>76</v>
      </c>
      <c r="D12" s="153">
        <v>9.5</v>
      </c>
      <c r="E12" s="163" t="s">
        <v>281</v>
      </c>
      <c r="F12" s="248"/>
    </row>
    <row r="13" spans="1:7" ht="61.5" customHeight="1">
      <c r="A13" s="153">
        <v>6</v>
      </c>
      <c r="B13" s="88" t="s">
        <v>117</v>
      </c>
      <c r="C13" s="154" t="s">
        <v>76</v>
      </c>
      <c r="D13" s="153">
        <v>57</v>
      </c>
      <c r="E13" s="163" t="s">
        <v>281</v>
      </c>
      <c r="F13" s="248"/>
    </row>
    <row r="14" spans="1:7" ht="61.5" customHeight="1">
      <c r="A14" s="153">
        <v>7</v>
      </c>
      <c r="B14" s="88" t="s">
        <v>176</v>
      </c>
      <c r="C14" s="154" t="s">
        <v>203</v>
      </c>
      <c r="D14" s="153">
        <v>0</v>
      </c>
      <c r="E14" s="163" t="s">
        <v>281</v>
      </c>
      <c r="F14" s="248"/>
    </row>
    <row r="15" spans="1:7" ht="47.25" customHeight="1">
      <c r="A15" s="153">
        <v>8</v>
      </c>
      <c r="B15" s="119" t="s">
        <v>186</v>
      </c>
      <c r="C15" s="154" t="s">
        <v>76</v>
      </c>
      <c r="D15" s="153">
        <v>5</v>
      </c>
      <c r="E15" s="163" t="s">
        <v>281</v>
      </c>
      <c r="F15" s="248"/>
    </row>
    <row r="16" spans="1:7" ht="48" customHeight="1">
      <c r="A16" s="185">
        <v>9</v>
      </c>
      <c r="B16" s="119" t="s">
        <v>180</v>
      </c>
      <c r="C16" s="154" t="s">
        <v>76</v>
      </c>
      <c r="D16" s="153">
        <v>3</v>
      </c>
      <c r="E16" s="163" t="s">
        <v>281</v>
      </c>
      <c r="F16" s="248"/>
    </row>
    <row r="17" spans="1:6" ht="54" customHeight="1">
      <c r="A17" s="185">
        <v>10</v>
      </c>
      <c r="B17" s="119" t="s">
        <v>209</v>
      </c>
      <c r="C17" s="154" t="s">
        <v>76</v>
      </c>
      <c r="D17" s="153">
        <v>0</v>
      </c>
      <c r="E17" s="163" t="s">
        <v>281</v>
      </c>
      <c r="F17" s="249"/>
    </row>
    <row r="18" spans="1:6" hidden="1">
      <c r="A18" s="149"/>
      <c r="B18" s="244" t="s">
        <v>66</v>
      </c>
      <c r="C18" s="245"/>
      <c r="D18" s="245"/>
      <c r="E18" s="245"/>
      <c r="F18" s="246"/>
    </row>
    <row r="19" spans="1:6" hidden="1">
      <c r="A19" s="20" t="s">
        <v>67</v>
      </c>
      <c r="B19" s="14" t="s">
        <v>30</v>
      </c>
      <c r="C19" s="14"/>
      <c r="D19" s="14"/>
      <c r="E19" s="14"/>
      <c r="F19" s="14"/>
    </row>
    <row r="20" spans="1:6" hidden="1">
      <c r="A20" s="15" t="s">
        <v>31</v>
      </c>
      <c r="B20" s="243" t="s">
        <v>32</v>
      </c>
      <c r="C20" s="243"/>
      <c r="D20" s="14"/>
      <c r="E20" s="14"/>
      <c r="F20" s="14"/>
    </row>
  </sheetData>
  <mergeCells count="11">
    <mergeCell ref="B7:F7"/>
    <mergeCell ref="B18:F18"/>
    <mergeCell ref="B20:C20"/>
    <mergeCell ref="A1:F1"/>
    <mergeCell ref="A3:A5"/>
    <mergeCell ref="B3:B5"/>
    <mergeCell ref="C3:C5"/>
    <mergeCell ref="D3:E3"/>
    <mergeCell ref="F3:F5"/>
    <mergeCell ref="D4:E4"/>
    <mergeCell ref="F8:F1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D8"/>
  <sheetViews>
    <sheetView topLeftCell="A7" workbookViewId="0">
      <selection activeCell="B8" sqref="B8"/>
    </sheetView>
  </sheetViews>
  <sheetFormatPr defaultRowHeight="15"/>
  <cols>
    <col min="1" max="1" width="5.5703125" customWidth="1"/>
    <col min="2" max="2" width="70.5703125" customWidth="1"/>
    <col min="3" max="3" width="29.28515625" customWidth="1"/>
    <col min="4" max="4" width="25.28515625" customWidth="1"/>
  </cols>
  <sheetData>
    <row r="1" spans="1:4" ht="29.25" customHeight="1">
      <c r="A1" s="250" t="s">
        <v>113</v>
      </c>
      <c r="B1" s="250"/>
      <c r="C1" s="250"/>
      <c r="D1" s="250"/>
    </row>
    <row r="2" spans="1:4" ht="36" customHeight="1">
      <c r="A2" s="41" t="s">
        <v>24</v>
      </c>
      <c r="B2" s="42" t="s">
        <v>92</v>
      </c>
      <c r="C2" s="42" t="s">
        <v>93</v>
      </c>
      <c r="D2" s="42" t="s">
        <v>91</v>
      </c>
    </row>
    <row r="3" spans="1:4">
      <c r="A3" s="41">
        <v>1</v>
      </c>
      <c r="B3" s="41">
        <v>2</v>
      </c>
      <c r="C3" s="41">
        <v>3</v>
      </c>
      <c r="D3" s="41">
        <v>4</v>
      </c>
    </row>
    <row r="4" spans="1:4" s="167" customFormat="1" ht="93" customHeight="1">
      <c r="A4" s="155">
        <v>1</v>
      </c>
      <c r="B4" s="164" t="s">
        <v>255</v>
      </c>
      <c r="C4" s="165" t="s">
        <v>254</v>
      </c>
      <c r="D4" s="166" t="s">
        <v>256</v>
      </c>
    </row>
    <row r="5" spans="1:4" s="167" customFormat="1" ht="90">
      <c r="A5" s="155">
        <v>2</v>
      </c>
      <c r="B5" s="168" t="s">
        <v>257</v>
      </c>
      <c r="C5" s="169" t="s">
        <v>238</v>
      </c>
      <c r="D5" s="166" t="s">
        <v>258</v>
      </c>
    </row>
    <row r="6" spans="1:4" s="167" customFormat="1" ht="75">
      <c r="A6" s="155">
        <v>3</v>
      </c>
      <c r="B6" s="170" t="s">
        <v>272</v>
      </c>
      <c r="C6" s="171" t="s">
        <v>94</v>
      </c>
      <c r="D6" s="166" t="s">
        <v>259</v>
      </c>
    </row>
    <row r="7" spans="1:4" s="167" customFormat="1" ht="103.5" customHeight="1">
      <c r="A7" s="186">
        <v>4</v>
      </c>
      <c r="B7" s="170" t="s">
        <v>273</v>
      </c>
      <c r="C7" s="166" t="s">
        <v>94</v>
      </c>
      <c r="D7" s="166" t="s">
        <v>260</v>
      </c>
    </row>
    <row r="8" spans="1:4" s="167" customFormat="1" ht="92.25" customHeight="1">
      <c r="A8" s="186">
        <v>5</v>
      </c>
      <c r="B8" s="170" t="s">
        <v>274</v>
      </c>
      <c r="C8" s="166" t="s">
        <v>94</v>
      </c>
      <c r="D8" s="166" t="s">
        <v>275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35"/>
  <sheetViews>
    <sheetView view="pageBreakPreview" topLeftCell="A16" zoomScale="80" zoomScaleNormal="100" zoomScaleSheetLayoutView="80" workbookViewId="0">
      <selection activeCell="H26" sqref="H26"/>
    </sheetView>
  </sheetViews>
  <sheetFormatPr defaultRowHeight="15"/>
  <cols>
    <col min="1" max="1" width="29" customWidth="1"/>
    <col min="2" max="2" width="10" customWidth="1"/>
    <col min="3" max="3" width="12.42578125" customWidth="1"/>
    <col min="5" max="5" width="10.42578125" bestFit="1" customWidth="1"/>
  </cols>
  <sheetData>
    <row r="1" spans="1:8" ht="20.100000000000001" customHeight="1">
      <c r="A1" s="256" t="s">
        <v>8</v>
      </c>
      <c r="B1" s="256"/>
      <c r="C1" s="257" t="s">
        <v>265</v>
      </c>
      <c r="D1" s="258"/>
      <c r="E1" s="258"/>
      <c r="F1" s="258"/>
      <c r="G1" s="258"/>
      <c r="H1" s="259"/>
    </row>
    <row r="2" spans="1:8" ht="38.25" customHeight="1">
      <c r="A2" s="256"/>
      <c r="B2" s="256"/>
      <c r="C2" s="260"/>
      <c r="D2" s="261"/>
      <c r="E2" s="261"/>
      <c r="F2" s="261"/>
      <c r="G2" s="261"/>
      <c r="H2" s="262"/>
    </row>
    <row r="3" spans="1:8" ht="20.100000000000001" customHeight="1">
      <c r="A3" s="256" t="s">
        <v>9</v>
      </c>
      <c r="B3" s="256"/>
      <c r="C3" s="263" t="s">
        <v>266</v>
      </c>
      <c r="D3" s="263"/>
      <c r="E3" s="263"/>
      <c r="F3" s="263"/>
      <c r="G3" s="263"/>
      <c r="H3" s="263"/>
    </row>
    <row r="4" spans="1:8" ht="20.100000000000001" customHeight="1">
      <c r="A4" s="7"/>
      <c r="B4" s="7"/>
      <c r="C4" s="8"/>
      <c r="D4" s="8"/>
      <c r="E4" s="8"/>
      <c r="F4" s="8"/>
      <c r="G4" s="8"/>
      <c r="H4" s="8"/>
    </row>
    <row r="5" spans="1:8">
      <c r="A5" s="3" t="s">
        <v>4</v>
      </c>
      <c r="B5" s="4"/>
      <c r="C5" s="4"/>
      <c r="D5" s="4"/>
      <c r="E5" s="4"/>
      <c r="F5" s="4"/>
      <c r="G5" s="4"/>
      <c r="H5" s="4"/>
    </row>
    <row r="6" spans="1:8">
      <c r="A6" s="2"/>
    </row>
    <row r="7" spans="1:8">
      <c r="A7" t="s">
        <v>73</v>
      </c>
      <c r="B7" s="9">
        <v>10</v>
      </c>
    </row>
    <row r="9" spans="1:8" ht="30">
      <c r="A9" s="19" t="s">
        <v>71</v>
      </c>
      <c r="B9" s="19" t="s">
        <v>72</v>
      </c>
      <c r="C9" s="19" t="s">
        <v>14</v>
      </c>
      <c r="D9" s="19" t="s">
        <v>0</v>
      </c>
      <c r="E9" s="19" t="s">
        <v>1</v>
      </c>
      <c r="F9" s="19" t="s">
        <v>2</v>
      </c>
    </row>
    <row r="10" spans="1:8" ht="45">
      <c r="A10" s="120" t="s">
        <v>179</v>
      </c>
      <c r="B10" s="153" t="s">
        <v>78</v>
      </c>
      <c r="C10" s="153">
        <v>2</v>
      </c>
      <c r="D10" s="153">
        <v>573</v>
      </c>
      <c r="E10" s="153">
        <v>498</v>
      </c>
      <c r="F10" s="34">
        <f>IF(C10=1,(E10/D10),(D10/E10))</f>
        <v>1.1506024096385543</v>
      </c>
    </row>
    <row r="11" spans="1:8" ht="90">
      <c r="A11" s="183" t="s">
        <v>114</v>
      </c>
      <c r="B11" s="157" t="s">
        <v>78</v>
      </c>
      <c r="C11" s="184">
        <v>2</v>
      </c>
      <c r="D11" s="153">
        <v>148.62</v>
      </c>
      <c r="E11" s="153">
        <v>127.03</v>
      </c>
      <c r="F11" s="34">
        <f>IF(C11=1,(E11/D11),(D11/E11))</f>
        <v>1.1699598520034638</v>
      </c>
    </row>
    <row r="12" spans="1:8" ht="90">
      <c r="A12" s="183" t="s">
        <v>115</v>
      </c>
      <c r="B12" s="157" t="s">
        <v>78</v>
      </c>
      <c r="C12" s="184">
        <v>2</v>
      </c>
      <c r="D12" s="184">
        <v>7</v>
      </c>
      <c r="E12" s="184">
        <v>2</v>
      </c>
      <c r="F12" s="34">
        <f>IF(C12=1,(E12/D12),(D12/E12))</f>
        <v>3.5</v>
      </c>
    </row>
    <row r="13" spans="1:8" ht="45">
      <c r="A13" s="120" t="s">
        <v>209</v>
      </c>
      <c r="B13" s="157" t="s">
        <v>78</v>
      </c>
      <c r="C13" s="184">
        <v>1</v>
      </c>
      <c r="D13" s="184">
        <v>119</v>
      </c>
      <c r="E13" s="184">
        <v>152</v>
      </c>
      <c r="F13" s="34">
        <f>IF(C13=1,(E13/D13),(D13/E13))</f>
        <v>1.2773109243697478</v>
      </c>
    </row>
    <row r="14" spans="1:8" ht="60">
      <c r="A14" s="183" t="s">
        <v>116</v>
      </c>
      <c r="B14" s="157" t="s">
        <v>78</v>
      </c>
      <c r="C14" s="184">
        <v>2</v>
      </c>
      <c r="D14" s="153">
        <v>9.6</v>
      </c>
      <c r="E14" s="153">
        <v>19.649999999999999</v>
      </c>
      <c r="F14" s="34">
        <f t="shared" ref="F14" si="0">IF(C14=1,(E14/D14),(D14/E14))</f>
        <v>0.48854961832061072</v>
      </c>
    </row>
    <row r="15" spans="1:8" ht="45">
      <c r="A15" s="183" t="s">
        <v>177</v>
      </c>
      <c r="B15" s="157" t="s">
        <v>78</v>
      </c>
      <c r="C15" s="184">
        <v>2</v>
      </c>
      <c r="D15" s="157">
        <v>80</v>
      </c>
      <c r="E15" s="157">
        <v>96</v>
      </c>
      <c r="F15" s="34">
        <f>IF(C15=1,(E15/D15),(D15/E15))</f>
        <v>0.83333333333333337</v>
      </c>
    </row>
    <row r="16" spans="1:8" ht="120">
      <c r="A16" s="183" t="s">
        <v>118</v>
      </c>
      <c r="B16" s="157" t="s">
        <v>78</v>
      </c>
      <c r="C16" s="184">
        <v>2</v>
      </c>
      <c r="D16" s="184">
        <v>58</v>
      </c>
      <c r="E16" s="184">
        <v>44</v>
      </c>
      <c r="F16" s="50">
        <f>IF(C16=1,(E16/D16),(D16/E16))</f>
        <v>1.3181818181818181</v>
      </c>
    </row>
    <row r="17" spans="1:9" ht="135">
      <c r="A17" s="120" t="s">
        <v>176</v>
      </c>
      <c r="B17" s="157" t="s">
        <v>78</v>
      </c>
      <c r="C17" s="184">
        <v>2</v>
      </c>
      <c r="D17" s="184">
        <v>2</v>
      </c>
      <c r="E17" s="184">
        <v>2</v>
      </c>
      <c r="F17" s="50">
        <f>IF(C17=1,(E17/D17),(D17/E17))</f>
        <v>1</v>
      </c>
    </row>
    <row r="18" spans="1:9" ht="45">
      <c r="A18" s="120" t="s">
        <v>180</v>
      </c>
      <c r="B18" s="160" t="s">
        <v>78</v>
      </c>
      <c r="C18" s="184">
        <v>1</v>
      </c>
      <c r="D18" s="184">
        <v>3</v>
      </c>
      <c r="E18" s="184">
        <v>3</v>
      </c>
      <c r="F18" s="50">
        <f>IF(C18=1,(E18/D18),(D18/E18))</f>
        <v>1</v>
      </c>
    </row>
    <row r="19" spans="1:9" ht="45">
      <c r="A19" s="120" t="s">
        <v>279</v>
      </c>
      <c r="B19" s="160" t="s">
        <v>76</v>
      </c>
      <c r="C19" s="184">
        <v>2</v>
      </c>
      <c r="D19" s="184">
        <v>5</v>
      </c>
      <c r="E19" s="184">
        <v>1</v>
      </c>
      <c r="F19" s="50">
        <f>IF(C19=1,(E19/D19),(D19/E19))</f>
        <v>5</v>
      </c>
    </row>
    <row r="20" spans="1:9" ht="15.75">
      <c r="A20" s="178"/>
      <c r="B20" s="179"/>
      <c r="C20" s="180"/>
      <c r="D20" s="180"/>
      <c r="E20" s="180"/>
      <c r="F20" s="181"/>
    </row>
    <row r="21" spans="1:9">
      <c r="A21" s="16" t="s">
        <v>15</v>
      </c>
      <c r="B21" s="28">
        <v>1</v>
      </c>
    </row>
    <row r="22" spans="1:9">
      <c r="A22" s="16" t="s">
        <v>74</v>
      </c>
      <c r="B22" s="28">
        <v>2</v>
      </c>
    </row>
    <row r="24" spans="1:9">
      <c r="A24" s="27" t="s">
        <v>3</v>
      </c>
      <c r="B24" s="37">
        <f>1/B7*SUM(F10:F19)</f>
        <v>1.6737937955847528</v>
      </c>
      <c r="D24" s="2" t="s">
        <v>21</v>
      </c>
      <c r="E24" s="37">
        <f>(Оц.Эфф.Пд_1!B18+Оц.Эфф.Пд_2!B17+Оц.Эфф.Пд_3!B17+'Оц.Эфф.Пд 4'!B19)/4</f>
        <v>1.1275549513663052</v>
      </c>
      <c r="G24" s="51"/>
      <c r="H24" s="51"/>
      <c r="I24" s="51"/>
    </row>
    <row r="26" spans="1:9">
      <c r="A26" s="3" t="s">
        <v>19</v>
      </c>
      <c r="B26" s="3"/>
      <c r="C26" s="3"/>
      <c r="D26" s="3"/>
      <c r="E26" s="3"/>
      <c r="F26" s="3"/>
      <c r="G26" s="3"/>
      <c r="H26" s="3"/>
    </row>
    <row r="28" spans="1:9" ht="17.25">
      <c r="B28" s="36" t="s">
        <v>6</v>
      </c>
      <c r="C28" s="36" t="s">
        <v>7</v>
      </c>
      <c r="D28" s="36" t="s">
        <v>5</v>
      </c>
    </row>
    <row r="29" spans="1:9" ht="18" customHeight="1">
      <c r="B29" s="187">
        <v>68294.2</v>
      </c>
      <c r="C29" s="187">
        <v>64722.2</v>
      </c>
      <c r="D29" s="38">
        <f>B29/C29</f>
        <v>1.0551897185200749</v>
      </c>
      <c r="F29" s="65"/>
    </row>
    <row r="30" spans="1:9" ht="15.75" thickBot="1"/>
    <row r="31" spans="1:9" ht="35.1" customHeight="1" thickBot="1">
      <c r="B31" s="251" t="s">
        <v>82</v>
      </c>
      <c r="C31" s="252"/>
      <c r="D31" s="252"/>
      <c r="E31" s="253"/>
      <c r="F31" s="254">
        <f>(B24+E24)/D29</f>
        <v>2.6548294565265542</v>
      </c>
      <c r="G31" s="255"/>
    </row>
    <row r="33" spans="2:7">
      <c r="B33" s="264" t="s">
        <v>83</v>
      </c>
      <c r="C33" s="264"/>
      <c r="D33" s="264"/>
      <c r="E33" s="264"/>
      <c r="F33" s="214" t="s">
        <v>86</v>
      </c>
      <c r="G33" s="214"/>
    </row>
    <row r="34" spans="2:7">
      <c r="B34" s="264" t="s">
        <v>84</v>
      </c>
      <c r="C34" s="264"/>
      <c r="D34" s="264"/>
      <c r="E34" s="264"/>
      <c r="F34" s="214" t="s">
        <v>87</v>
      </c>
      <c r="G34" s="214"/>
    </row>
    <row r="35" spans="2:7">
      <c r="B35" s="264" t="s">
        <v>85</v>
      </c>
      <c r="C35" s="264"/>
      <c r="D35" s="264"/>
      <c r="E35" s="264"/>
      <c r="F35" s="214" t="s">
        <v>88</v>
      </c>
      <c r="G35" s="214"/>
    </row>
  </sheetData>
  <mergeCells count="12">
    <mergeCell ref="B33:E33"/>
    <mergeCell ref="B34:E34"/>
    <mergeCell ref="B35:E35"/>
    <mergeCell ref="F33:G33"/>
    <mergeCell ref="F34:G34"/>
    <mergeCell ref="F35:G35"/>
    <mergeCell ref="B31:E31"/>
    <mergeCell ref="F31:G31"/>
    <mergeCell ref="A1:B2"/>
    <mergeCell ref="C1:H2"/>
    <mergeCell ref="A3:B3"/>
    <mergeCell ref="C3:H3"/>
  </mergeCells>
  <pageMargins left="0.70866141732283472" right="0.4" top="0.74803149606299213" bottom="0.74803149606299213" header="0.31496062992125984" footer="0.31496062992125984"/>
  <pageSetup paperSize="9" scale="92" fitToHeight="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O25"/>
  <sheetViews>
    <sheetView view="pageBreakPreview" zoomScale="80" zoomScaleNormal="100" zoomScaleSheetLayoutView="80" workbookViewId="0">
      <selection activeCell="B23" sqref="B23:C23"/>
    </sheetView>
  </sheetViews>
  <sheetFormatPr defaultRowHeight="15"/>
  <cols>
    <col min="1" max="1" width="29" customWidth="1"/>
    <col min="2" max="2" width="9.42578125" customWidth="1"/>
    <col min="3" max="3" width="12.42578125" customWidth="1"/>
  </cols>
  <sheetData>
    <row r="1" spans="1:15" ht="20.100000000000001" customHeight="1">
      <c r="A1" s="256" t="s">
        <v>16</v>
      </c>
      <c r="B1" s="256"/>
      <c r="C1" s="257" t="s">
        <v>267</v>
      </c>
      <c r="D1" s="258"/>
      <c r="E1" s="258"/>
      <c r="F1" s="258"/>
      <c r="G1" s="258"/>
      <c r="H1" s="259"/>
    </row>
    <row r="2" spans="1:15" ht="34.5" customHeight="1">
      <c r="A2" s="256"/>
      <c r="B2" s="256"/>
      <c r="C2" s="260"/>
      <c r="D2" s="261"/>
      <c r="E2" s="261"/>
      <c r="F2" s="261"/>
      <c r="G2" s="261"/>
      <c r="H2" s="262"/>
    </row>
    <row r="3" spans="1:15" ht="20.100000000000001" customHeight="1">
      <c r="A3" s="256" t="s">
        <v>9</v>
      </c>
      <c r="B3" s="256"/>
      <c r="C3" s="267" t="s">
        <v>266</v>
      </c>
      <c r="D3" s="268"/>
      <c r="E3" s="268"/>
      <c r="F3" s="268"/>
      <c r="G3" s="268"/>
      <c r="H3" s="269"/>
    </row>
    <row r="4" spans="1:15" ht="20.100000000000001" customHeight="1">
      <c r="A4" s="256" t="s">
        <v>13</v>
      </c>
      <c r="B4" s="256"/>
      <c r="C4" s="270">
        <v>45713</v>
      </c>
      <c r="D4" s="263"/>
      <c r="E4" s="263"/>
      <c r="F4" s="263"/>
      <c r="G4" s="263"/>
      <c r="H4" s="263"/>
    </row>
    <row r="5" spans="1:15" ht="20.100000000000001" customHeight="1">
      <c r="A5" s="7"/>
      <c r="B5" s="7"/>
      <c r="C5" s="8"/>
      <c r="D5" s="8"/>
      <c r="E5" s="8"/>
      <c r="F5" s="8"/>
      <c r="G5" s="8"/>
      <c r="H5" s="8"/>
    </row>
    <row r="6" spans="1:15">
      <c r="A6" s="5" t="s">
        <v>17</v>
      </c>
      <c r="B6" s="6"/>
      <c r="C6" s="6"/>
      <c r="D6" s="6"/>
      <c r="E6" s="6"/>
      <c r="F6" s="6"/>
      <c r="G6" s="6"/>
      <c r="H6" s="6"/>
    </row>
    <row r="7" spans="1:15">
      <c r="A7" s="2"/>
    </row>
    <row r="8" spans="1:15">
      <c r="A8" t="s">
        <v>73</v>
      </c>
      <c r="B8" s="1">
        <v>3</v>
      </c>
    </row>
    <row r="10" spans="1:15" ht="30">
      <c r="A10" s="19" t="s">
        <v>71</v>
      </c>
      <c r="B10" s="19" t="s">
        <v>72</v>
      </c>
      <c r="C10" s="19" t="s">
        <v>14</v>
      </c>
      <c r="D10" s="19" t="s">
        <v>0</v>
      </c>
      <c r="E10" s="19" t="s">
        <v>1</v>
      </c>
      <c r="F10" s="19" t="s">
        <v>2</v>
      </c>
    </row>
    <row r="11" spans="1:15" ht="45">
      <c r="A11" s="79" t="s">
        <v>179</v>
      </c>
      <c r="B11" s="78" t="s">
        <v>78</v>
      </c>
      <c r="C11" s="78">
        <v>2</v>
      </c>
      <c r="D11" s="78">
        <v>573</v>
      </c>
      <c r="E11" s="78">
        <v>498</v>
      </c>
      <c r="F11" s="182">
        <f>IF(C11=1,(E11/D11),(D11/E11))</f>
        <v>1.1506024096385543</v>
      </c>
    </row>
    <row r="12" spans="1:15" ht="90">
      <c r="A12" s="43" t="s">
        <v>114</v>
      </c>
      <c r="B12" s="44" t="s">
        <v>78</v>
      </c>
      <c r="C12" s="33">
        <v>2</v>
      </c>
      <c r="D12" s="104">
        <v>148.62</v>
      </c>
      <c r="E12" s="105">
        <v>127.03</v>
      </c>
      <c r="F12" s="34">
        <f>IF(C12=1,(E12/D12),(D12/E12))</f>
        <v>1.1699598520034638</v>
      </c>
      <c r="K12" s="23"/>
      <c r="L12" s="24"/>
      <c r="M12" s="25"/>
      <c r="N12" s="25"/>
      <c r="O12" s="26"/>
    </row>
    <row r="13" spans="1:15" ht="90">
      <c r="A13" s="161" t="s">
        <v>115</v>
      </c>
      <c r="B13" s="162" t="s">
        <v>78</v>
      </c>
      <c r="C13" s="33">
        <v>2</v>
      </c>
      <c r="D13" s="33">
        <v>7</v>
      </c>
      <c r="E13" s="33">
        <v>2</v>
      </c>
      <c r="F13" s="34">
        <f>IF(C13=1,(E13/D13),(D13/E13))</f>
        <v>3.5</v>
      </c>
      <c r="K13" s="23"/>
      <c r="L13" s="24"/>
      <c r="M13" s="25"/>
      <c r="N13" s="25"/>
      <c r="O13" s="26"/>
    </row>
    <row r="14" spans="1:15">
      <c r="F14" s="51"/>
      <c r="K14" s="23"/>
      <c r="L14" s="24"/>
      <c r="M14" s="25"/>
      <c r="N14" s="25"/>
      <c r="O14" s="26"/>
    </row>
    <row r="15" spans="1:15">
      <c r="A15" s="16" t="s">
        <v>15</v>
      </c>
      <c r="B15" s="28">
        <v>1</v>
      </c>
    </row>
    <row r="16" spans="1:15">
      <c r="A16" s="16" t="s">
        <v>74</v>
      </c>
      <c r="B16" s="28">
        <v>2</v>
      </c>
    </row>
    <row r="18" spans="1:8">
      <c r="A18" s="27" t="s">
        <v>3</v>
      </c>
      <c r="B18" s="37">
        <f>1/B8*SUM(F11:F13)</f>
        <v>1.9401874205473393</v>
      </c>
    </row>
    <row r="20" spans="1:8">
      <c r="A20" s="5" t="s">
        <v>18</v>
      </c>
      <c r="B20" s="5"/>
      <c r="C20" s="5"/>
      <c r="D20" s="5"/>
      <c r="E20" s="5"/>
      <c r="F20" s="5"/>
      <c r="G20" s="5"/>
      <c r="H20" s="5"/>
    </row>
    <row r="22" spans="1:8" ht="17.25">
      <c r="B22" s="9" t="s">
        <v>6</v>
      </c>
      <c r="C22" s="9" t="s">
        <v>7</v>
      </c>
      <c r="D22" s="9" t="s">
        <v>5</v>
      </c>
    </row>
    <row r="23" spans="1:8">
      <c r="B23" s="187">
        <v>65993.5</v>
      </c>
      <c r="C23" s="187">
        <v>62656.2</v>
      </c>
      <c r="D23" s="35">
        <f>B23/C23</f>
        <v>1.0532636834024407</v>
      </c>
    </row>
    <row r="24" spans="1:8" ht="15.75" thickBot="1"/>
    <row r="25" spans="1:8" ht="35.1" customHeight="1" thickBot="1">
      <c r="B25" s="251" t="s">
        <v>20</v>
      </c>
      <c r="C25" s="252"/>
      <c r="D25" s="252"/>
      <c r="E25" s="253"/>
      <c r="F25" s="265">
        <f>B18/D23</f>
        <v>1.8420718867660935</v>
      </c>
      <c r="G25" s="266"/>
    </row>
  </sheetData>
  <mergeCells count="8">
    <mergeCell ref="F25:G25"/>
    <mergeCell ref="A1:B2"/>
    <mergeCell ref="C1:H2"/>
    <mergeCell ref="A3:B3"/>
    <mergeCell ref="C3:H3"/>
    <mergeCell ref="A4:B4"/>
    <mergeCell ref="C4:H4"/>
    <mergeCell ref="B25:E25"/>
  </mergeCells>
  <pageMargins left="0.7" right="0.7" top="0.75" bottom="0.75" header="0.3" footer="0.3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Титул</vt:lpstr>
      <vt:lpstr>Табл.11</vt:lpstr>
      <vt:lpstr>Табл.12</vt:lpstr>
      <vt:lpstr>Табл.13</vt:lpstr>
      <vt:lpstr>Табл.14</vt:lpstr>
      <vt:lpstr>Табл.16</vt:lpstr>
      <vt:lpstr>Изменения МП</vt:lpstr>
      <vt:lpstr>Оц.Эфф.МП</vt:lpstr>
      <vt:lpstr>Оц.Эфф.Пд_1</vt:lpstr>
      <vt:lpstr>Лист1</vt:lpstr>
      <vt:lpstr>Лист2</vt:lpstr>
      <vt:lpstr>Лист3</vt:lpstr>
      <vt:lpstr>Оц.Эфф.Пд_2</vt:lpstr>
      <vt:lpstr>Оц.Эфф.Пд_3</vt:lpstr>
      <vt:lpstr>Оц.Эфф.Пд 4</vt:lpstr>
      <vt:lpstr>Табл.11!Область_печати</vt:lpstr>
      <vt:lpstr>Табл.14!Область_печати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</dc:creator>
  <cp:lastModifiedBy>sheu</cp:lastModifiedBy>
  <cp:lastPrinted>2025-03-18T06:10:48Z</cp:lastPrinted>
  <dcterms:created xsi:type="dcterms:W3CDTF">2013-07-25T11:10:50Z</dcterms:created>
  <dcterms:modified xsi:type="dcterms:W3CDTF">2025-03-18T06:10:58Z</dcterms:modified>
</cp:coreProperties>
</file>