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825" yWindow="60" windowWidth="15180" windowHeight="7815" activeTab="7"/>
  </bookViews>
  <sheets>
    <sheet name="Титул" sheetId="11" r:id="rId1"/>
    <sheet name="Табл.11" sheetId="8" r:id="rId2"/>
    <sheet name="Табл.12" sheetId="7" r:id="rId3"/>
    <sheet name="Табл.13" sheetId="6" r:id="rId4"/>
    <sheet name="Табл.14" sheetId="5" r:id="rId5"/>
    <sheet name="Табл.16" sheetId="9" r:id="rId6"/>
    <sheet name="Изменения МП" sheetId="13" r:id="rId7"/>
    <sheet name="Оц.Эфф.МП" sheetId="12" r:id="rId8"/>
  </sheets>
  <definedNames>
    <definedName name="_xlnm._FilterDatabase" localSheetId="7" hidden="1">Оц.Эфф.МП!$A$10:$O$21</definedName>
    <definedName name="_xlnm._FilterDatabase" localSheetId="4" hidden="1">Табл.14!$A$5:$E$15</definedName>
    <definedName name="_xlnm.Print_Area" localSheetId="1">Табл.11!$A$1:$G$16</definedName>
    <definedName name="_xlnm.Print_Area" localSheetId="2">Табл.12!$A$1:$J$19</definedName>
    <definedName name="_xlnm.Print_Area" localSheetId="4">Табл.14!$A$1:$E$18</definedName>
    <definedName name="_xlnm.Print_Area" localSheetId="5">Табл.16!$A$1:$F$16</definedName>
  </definedNames>
  <calcPr calcId="125725"/>
</workbook>
</file>

<file path=xl/calcChain.xml><?xml version="1.0" encoding="utf-8"?>
<calcChain xmlns="http://schemas.openxmlformats.org/spreadsheetml/2006/main">
  <c r="F18" i="12"/>
  <c r="F17"/>
  <c r="F16"/>
  <c r="F15"/>
  <c r="F14"/>
  <c r="E11" i="5" l="1"/>
  <c r="E6" s="1"/>
  <c r="E8"/>
  <c r="D11" l="1"/>
  <c r="C26" i="12"/>
  <c r="D13" i="5"/>
  <c r="D8"/>
  <c r="D26" i="12" l="1"/>
  <c r="F12" l="1"/>
  <c r="B21" s="1"/>
  <c r="E21" l="1"/>
  <c r="F28" l="1"/>
</calcChain>
</file>

<file path=xl/comments1.xml><?xml version="1.0" encoding="utf-8"?>
<comments xmlns="http://schemas.openxmlformats.org/spreadsheetml/2006/main">
  <authors>
    <author>odn</author>
  </authors>
  <commentList>
    <comment ref="A1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Наименование муниципальной программы</t>
        </r>
      </text>
    </comment>
  </commentList>
</comments>
</file>

<file path=xl/comments2.xml><?xml version="1.0" encoding="utf-8"?>
<comments xmlns="http://schemas.openxmlformats.org/spreadsheetml/2006/main">
  <authors>
    <author>odn</author>
  </authors>
  <commentList>
    <comment ref="D5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2016
</t>
        </r>
      </text>
    </comment>
  </commentList>
</comments>
</file>

<file path=xl/comments3.xml><?xml version="1.0" encoding="utf-8"?>
<comments xmlns="http://schemas.openxmlformats.org/spreadsheetml/2006/main">
  <authors>
    <author>odn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количество индикаторов МП</t>
        </r>
      </text>
    </comment>
    <comment ref="A10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плановые и фактические значения индикаторов и желаемую тенденцию их изменения</t>
        </r>
      </text>
    </comment>
    <comment ref="E21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ввести выражение (сумма ПДЦ всех подпрограмм МП / количество подпрограмм).
При отсутствии подпрограмм показатель = ПДЦ общ.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Вводим сумму планируемых затрат</t>
        </r>
      </text>
    </comment>
    <comment ref="C26" authorId="0">
      <text>
        <r>
          <rPr>
            <b/>
            <sz val="8"/>
            <color indexed="81"/>
            <rFont val="Tahoma"/>
            <family val="2"/>
            <charset val="204"/>
          </rPr>
          <t>odn:</t>
        </r>
        <r>
          <rPr>
            <sz val="8"/>
            <color indexed="81"/>
            <rFont val="Tahoma"/>
            <family val="2"/>
            <charset val="204"/>
          </rPr>
          <t xml:space="preserve">
Вводи сумму фактических затрат</t>
        </r>
      </text>
    </comment>
  </commentList>
</comments>
</file>

<file path=xl/sharedStrings.xml><?xml version="1.0" encoding="utf-8"?>
<sst xmlns="http://schemas.openxmlformats.org/spreadsheetml/2006/main" count="352" uniqueCount="206">
  <si>
    <t>план</t>
  </si>
  <si>
    <t>факт</t>
  </si>
  <si>
    <t>И общ.к</t>
  </si>
  <si>
    <t>ПДЦ общ. =</t>
  </si>
  <si>
    <t>Оценка степени достижения цели и решения задач программы</t>
  </si>
  <si>
    <t>ЭИС</t>
  </si>
  <si>
    <t>Наименование муниципальной программы</t>
  </si>
  <si>
    <t>Оценка эффективности за</t>
  </si>
  <si>
    <t>Ответственный исполнитель</t>
  </si>
  <si>
    <t>ФИО</t>
  </si>
  <si>
    <t>Подпись</t>
  </si>
  <si>
    <t>Желаемая тенденция*</t>
  </si>
  <si>
    <t>Оценка степени соответствия уровня затрат программы</t>
  </si>
  <si>
    <t>ПДЦ пр.=</t>
  </si>
  <si>
    <t>Сведения о достижении значений показателей (индикаторов)</t>
  </si>
  <si>
    <t>Таблица 11</t>
  </si>
  <si>
    <t>№ п/п</t>
  </si>
  <si>
    <t>Показатель (индикатор) наименование</t>
  </si>
  <si>
    <t>Ед. измерения</t>
  </si>
  <si>
    <t>Годы</t>
  </si>
  <si>
    <t xml:space="preserve">год, предшествующий отчетному &lt;4&gt; 
</t>
  </si>
  <si>
    <t>отчетный год</t>
  </si>
  <si>
    <t>&lt;4&gt; Приводится фактическое значение индикатора или показателя за год, предшествующий отчетному.</t>
  </si>
  <si>
    <t>Таблица 12</t>
  </si>
  <si>
    <t xml:space="preserve">Наименование основного мероприятия </t>
  </si>
  <si>
    <t>Плановый срок</t>
  </si>
  <si>
    <t>Фактический срок</t>
  </si>
  <si>
    <t>Результаты</t>
  </si>
  <si>
    <t xml:space="preserve">Проблемы, возникшие в ходе реализации мероприятия &lt;5&gt;    
</t>
  </si>
  <si>
    <t>начала реализации</t>
  </si>
  <si>
    <t>окончания реализации</t>
  </si>
  <si>
    <t xml:space="preserve">Подпрограмма 1                                                           </t>
  </si>
  <si>
    <t>&lt;5&gt; 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</si>
  <si>
    <t xml:space="preserve">Отчет об использовании бюджетных ассигнований бюджета района на реализацию муниципальной программы (тыс. руб.)
</t>
  </si>
  <si>
    <t>Таблица 13</t>
  </si>
  <si>
    <t xml:space="preserve">Статус 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</si>
  <si>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</si>
  <si>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Ответственный исполнитель, соисполнители </t>
  </si>
  <si>
    <t xml:space="preserve">Расходы (тыс. руб.), годы               </t>
  </si>
  <si>
    <t xml:space="preserve">сводная бюджетная роспись на отчетную дату &lt;6&gt;             
</t>
  </si>
  <si>
    <t>кассовое исполнение</t>
  </si>
  <si>
    <t>Муниципальная программа</t>
  </si>
  <si>
    <t>&lt;6&gt; Для годового отчета - 31 декабря отчетного года.</t>
  </si>
  <si>
    <t>&lt;7&gt; Под обеспечением реализации муниципальной программы понимается деятельность, не направленная на реализацию основных мероприятий подпрограмм.</t>
  </si>
  <si>
    <t>Отчет об использовании бюджетных ассигнований бюджета района, областного и федерального бюджетов, бюджетов сельских поселений и средств внебюджетных источников на реализацию муниципальной программы (тыс. руб.)</t>
  </si>
  <si>
    <t>Таблица 14</t>
  </si>
  <si>
    <t>Статус</t>
  </si>
  <si>
    <t xml:space="preserve">Наименование муниципальной программы, подпрограммы муниципальной программы, основного мероприятия    
</t>
  </si>
  <si>
    <t xml:space="preserve">Источники ресурсного обеспечения   </t>
  </si>
  <si>
    <t>Оценка расходов &lt;8&gt;</t>
  </si>
  <si>
    <t>Фактические расходы &lt;9&gt;</t>
  </si>
  <si>
    <t xml:space="preserve">Муниципальная программа   </t>
  </si>
  <si>
    <t xml:space="preserve">всего                        </t>
  </si>
  <si>
    <t>&lt;8&gt; В соответствии с муниципальной программой.</t>
  </si>
  <si>
    <t>&lt;9&gt; Кассовые расходы по соответствующим источникам.</t>
  </si>
  <si>
    <t>Сведения об ожидаемых значениях показателей (индикаторов)</t>
  </si>
  <si>
    <t>Таблица 16</t>
  </si>
  <si>
    <t xml:space="preserve">Показатель (индикатор) наименование        
</t>
  </si>
  <si>
    <t>Значения показателей (индикаторов)
муниципальной программы, подпрограммы муниципальной программы</t>
  </si>
  <si>
    <t>Обоснование отклонений значений показателя (индикатора) на конец отчетного года (при наличии)</t>
  </si>
  <si>
    <t xml:space="preserve">ожидаемое значение на конец года      
</t>
  </si>
  <si>
    <t>тел.</t>
  </si>
  <si>
    <t>за</t>
  </si>
  <si>
    <t>год</t>
  </si>
  <si>
    <t>Индикатор (наименование)</t>
  </si>
  <si>
    <t>Ед. изм.</t>
  </si>
  <si>
    <t>Количество индикаторов</t>
  </si>
  <si>
    <t xml:space="preserve">   уменьшение</t>
  </si>
  <si>
    <t xml:space="preserve">Всего                    </t>
  </si>
  <si>
    <t xml:space="preserve">Сведения о степени выполнения основных мероприятий  муниципальной программы
</t>
  </si>
  <si>
    <t>Администрация Череповецкого муниципального района</t>
  </si>
  <si>
    <t xml:space="preserve">Отчет о реализации и оценке эффективности муниципальной программы </t>
  </si>
  <si>
    <t>Ответственный исполнитель:</t>
  </si>
  <si>
    <t>Общая эффективность и результативность муниципальной программы</t>
  </si>
  <si>
    <t>Программа эффективна</t>
  </si>
  <si>
    <t>Программа частично эффективна</t>
  </si>
  <si>
    <t>Программа неэффективна</t>
  </si>
  <si>
    <t>1,90 и более</t>
  </si>
  <si>
    <t>от 1,90 до 1,75</t>
  </si>
  <si>
    <t>менее 1,75</t>
  </si>
  <si>
    <t>e-mail</t>
  </si>
  <si>
    <t xml:space="preserve">Обоснование отклонений значений показателя (индикатора) на конец отчетного года (при наличии) </t>
  </si>
  <si>
    <t>Сведения об изменениях внесенных в муниципальную программу</t>
  </si>
  <si>
    <t>Реквизиты  нормативно-правового акта</t>
  </si>
  <si>
    <t>Перечень изменений</t>
  </si>
  <si>
    <t>Обоснование изменений</t>
  </si>
  <si>
    <t>Приведение программы в соответствие выделенным лимитам</t>
  </si>
  <si>
    <t>%</t>
  </si>
  <si>
    <t>чел.</t>
  </si>
  <si>
    <t>декабрь</t>
  </si>
  <si>
    <t>январь</t>
  </si>
  <si>
    <t>февраль</t>
  </si>
  <si>
    <t>осуществление регионального государственного экологического надзора, рассмотрение обращений граждан о нарушениях природоохранного законодательства</t>
  </si>
  <si>
    <t>УО</t>
  </si>
  <si>
    <t>приложение 6</t>
  </si>
  <si>
    <t>шт.</t>
  </si>
  <si>
    <t>-</t>
  </si>
  <si>
    <t>нет</t>
  </si>
  <si>
    <t>июнь</t>
  </si>
  <si>
    <t xml:space="preserve">сводная бюджетная роспись, план на 1 января отчетного года
</t>
  </si>
  <si>
    <r>
      <t>З</t>
    </r>
    <r>
      <rPr>
        <vertAlign val="superscript"/>
        <sz val="11"/>
        <color theme="1"/>
        <rFont val="Times New Roman"/>
        <family val="1"/>
        <charset val="204"/>
      </rPr>
      <t>б</t>
    </r>
  </si>
  <si>
    <r>
      <t>З</t>
    </r>
    <r>
      <rPr>
        <vertAlign val="superscript"/>
        <sz val="11"/>
        <color theme="1"/>
        <rFont val="Times New Roman"/>
        <family val="1"/>
        <charset val="204"/>
      </rPr>
      <t>ф</t>
    </r>
  </si>
  <si>
    <t xml:space="preserve">проведение мероприятий экологической направленности, награждение победителей </t>
  </si>
  <si>
    <t xml:space="preserve">организация конкурсов и награждение победителей </t>
  </si>
  <si>
    <t>ОКиМ</t>
  </si>
  <si>
    <t>содержание надлежащего ветеринарно-санитарного состояния одного скотомогильника</t>
  </si>
  <si>
    <t>Охрана окружающей среды в Череповецком муниципальном районе на 2020-2025 годы</t>
  </si>
  <si>
    <t>(8202) 24-98-15</t>
  </si>
  <si>
    <t>участие в мероприятиях по обследованию территорий при проведении своевременной рекультивации нарушенных земель</t>
  </si>
  <si>
    <t>сохранение доли площади территории района, занятой особо охраняемыми природными территориями, в общей площади территории района</t>
  </si>
  <si>
    <t>сохранение редких и находящихся под угрозой исчезновения растений, животных и других организмов, занесенных в Красную книгу Вологодской области</t>
  </si>
  <si>
    <t>увеличение доли использованных и обезвреженных отходов в общем объеме образовавшихся отходов в процессе производства и потребления</t>
  </si>
  <si>
    <t>численность населения, проживающего на территории района, подверженной негативному воздействию вод</t>
  </si>
  <si>
    <t xml:space="preserve">поддержание общего количества населения района, принявшего участие в мероприятиях экологической направленности на уровне  </t>
  </si>
  <si>
    <t xml:space="preserve">поддержание технического состояния скотомогильника </t>
  </si>
  <si>
    <t xml:space="preserve">привлечение нарушителей к административной ответственности </t>
  </si>
  <si>
    <t>8,1</t>
  </si>
  <si>
    <t>тыс.руб</t>
  </si>
  <si>
    <t xml:space="preserve">мероприятие 3.1, 3.3: Организация 
и проведение районного экологического лагеря 
для школьников. Проведение конкурсов и других мероприятий экологической направленности (награждение победителей 
и участников районных мероприятий, организация доставки участников районных мероприятий на место проведения, организация обедов и т.д.)
</t>
  </si>
  <si>
    <t xml:space="preserve">мероприятие 3.2: 
организация и проведение районного фестиваля детских экологических театров «С надеждой в будущее», организация и проведение Дней защиты от экологической опасности, организация и проведение акции «Зеленая Весна», «Зеленая Россия», организация и проведение фестиваля «ЭКОфест»
</t>
  </si>
  <si>
    <t>проведение экологических мероприятий, обеспечивающих наиболее широкий охват населения</t>
  </si>
  <si>
    <t xml:space="preserve">основное мероприятие 3: Экологическое воспитание 
и образование
</t>
  </si>
  <si>
    <t xml:space="preserve">основное мероприятие 3:    Экологическое воспитание 
и образование, в том числе:
</t>
  </si>
  <si>
    <t xml:space="preserve">Обустройство скотомогильника 
у д. Михеево сельского поселения Уломское **
</t>
  </si>
  <si>
    <t>основное мероприятие 2: Мероприятия по предотвращению загрязнения окружающей среды района отходами</t>
  </si>
  <si>
    <t>привлечение нарушителей к административной ответственности</t>
  </si>
  <si>
    <t>* увеличение</t>
  </si>
  <si>
    <t>отдел экологического контроля</t>
  </si>
  <si>
    <t xml:space="preserve"> проведены:  районный фестиваль детских экологических театров «С надеждой в будущее»,  Дни защиты от экологической опасности, проведение акции «Зеленая Весна», «Зеленая Россия», "Вода России",  открытый районный экологический фестиваль «ЭКОфест»</t>
  </si>
  <si>
    <t>ОЭК</t>
  </si>
  <si>
    <t>Отдел экологического контроля (далее - ОЭК)</t>
  </si>
  <si>
    <t>ОЭК, ОКиМ</t>
  </si>
  <si>
    <t xml:space="preserve">В рамках мероприятий по осуществлению регионального государственного экологического контроля (надзора) привлекались эксперты - Федеральное государственное бюджетное учреждение "Центр лабораторного анализа и технических измерений по Северо-Западному федеральному округу" </t>
  </si>
  <si>
    <t xml:space="preserve">    ОКиМ, ОЭК</t>
  </si>
  <si>
    <t xml:space="preserve">основное мероприятие :  Обустройство скотомогильника 
у д. Михеево сельского поселения Уломское **
</t>
  </si>
  <si>
    <t>Ликвидация несанкционированной свалки отходов</t>
  </si>
  <si>
    <t>мероприятие 2.2.: Проведение маркшейдерской съемки полигонов</t>
  </si>
  <si>
    <t>мероприятие 2.3: Ликвидация несанкционированной свалки отходов</t>
  </si>
  <si>
    <t>Запевалова С.А.</t>
  </si>
  <si>
    <t>zsa@cherra.ru</t>
  </si>
  <si>
    <t>40,0</t>
  </si>
  <si>
    <t>3</t>
  </si>
  <si>
    <t>поддерживается, ремонту ограждения скотомогильника расположенного в районе д. Михеево сельского поселения Уломское Череповецкого района Вологодской области</t>
  </si>
  <si>
    <t>4830</t>
  </si>
  <si>
    <t xml:space="preserve">Дата </t>
  </si>
  <si>
    <t>Исполнено в полном обеъме</t>
  </si>
  <si>
    <t>В связи с мораторием, не проводилось.</t>
  </si>
  <si>
    <t xml:space="preserve">основное мероприятие 1:  Обустройство скотомогильника 
у д. Михеево сельского поселения Уломское **
</t>
  </si>
  <si>
    <t>основное мероприятие 2: Мероприятия по предотвращению загрязнению окружающей среды района отходами</t>
  </si>
  <si>
    <t>мероприятие 2.1.: Привлечение экспетных организаций для проведения анализа и оценки негативного воздействия на окружающую среду</t>
  </si>
  <si>
    <t>апрель</t>
  </si>
  <si>
    <t>Ликвидированы свалки</t>
  </si>
  <si>
    <t>мероприятие 2.4: Разработка и утверждение проекта восстановительных работ</t>
  </si>
  <si>
    <t>мероприятие 2.5:Создание и обустройство мест (площадок) накопления твердых коммунальных отходов</t>
  </si>
  <si>
    <t xml:space="preserve">Восстановление нарушенного состояние окружающей среды </t>
  </si>
  <si>
    <t xml:space="preserve"> Разработка проекта восстановительных работ</t>
  </si>
  <si>
    <t xml:space="preserve">сентябрь </t>
  </si>
  <si>
    <t>сентябрь</t>
  </si>
  <si>
    <t>Обустроены контейнерные площадки</t>
  </si>
  <si>
    <t>Будующее места накопленитя согласованы с местными жителями</t>
  </si>
  <si>
    <t xml:space="preserve">мероприятие 2.1: Привлечение экспертных организаций для проведения анализа и оценки негативного воздействия на окружающую среду. Проведение анализа и оценки негативного воздействия на окружающую среду </t>
  </si>
  <si>
    <t xml:space="preserve"> мероприятие 2.2: Проведение маркшейдерской съемки полигонов</t>
  </si>
  <si>
    <t>мероприятие 2.3:Ликвидация несанкционированной свалки отходов</t>
  </si>
  <si>
    <t>мероприятие 2.4:Разработка и утверждение проекта восстановительных работ</t>
  </si>
  <si>
    <t>мероприятие 2.5: Создание и обустройство мест (площадок) накопления твердых коммунальных отходов</t>
  </si>
  <si>
    <t>областной бюджет</t>
  </si>
  <si>
    <t>Итого</t>
  </si>
  <si>
    <t>бюджет района</t>
  </si>
  <si>
    <t>"Обустройство скотомогильника у д. Михеево сельского поселения Уломское"</t>
  </si>
  <si>
    <t>"Мероприятия по предотвращению загрязнения окружающей среды района"</t>
  </si>
  <si>
    <t>"Экологическое воспитание и образование"</t>
  </si>
  <si>
    <t xml:space="preserve">Основное мероприятие 1 </t>
  </si>
  <si>
    <t>Основное мероприятие 2</t>
  </si>
  <si>
    <t>Основное мероприятие 3</t>
  </si>
  <si>
    <t>«О внесении изменений в постановление администрации района от 14.10.2019 № 1563 «Об утверждении муниципальной программы  «Охрана окружающей среды в Череповецком муниципальном районе на 2020-2025 годы»</t>
  </si>
  <si>
    <t>Охрана окружающей среды в Череповецком муниципальном районе на 2020-2026 годы</t>
  </si>
  <si>
    <t>г. Череповец 2024 г.</t>
  </si>
  <si>
    <t>Денежные средства не запланированы в  2024 году</t>
  </si>
  <si>
    <t>основное мероприятие 4: Мероприятия по берегоукреплению и капитальному ремонту гидротехнических сооружений</t>
  </si>
  <si>
    <t>УСиЖКХ</t>
  </si>
  <si>
    <t xml:space="preserve">Разработка проектно-сметной документации на берегоукрепление </t>
  </si>
  <si>
    <t>Берегоукрепление</t>
  </si>
  <si>
    <t>2024 год</t>
  </si>
  <si>
    <t>Постановление администрации Череповецкого муниципального района от 28.03.2024 № 139</t>
  </si>
  <si>
    <t>«О внесении изменений в постановление администрации района от 14.10.2019 № 1563 «Об утверждении муниципальной программы  «Охрана окружающей среды в Череповецком муниципальном районе на 2020-2026 годы»</t>
  </si>
  <si>
    <t>Постановление администрации Череповецкого муниципального района от 28.03.2024 №140</t>
  </si>
  <si>
    <t xml:space="preserve"> Постановление администрации Череповецкого муниципального района от 10.04.2024 № 162</t>
  </si>
  <si>
    <t>Постановление администрации Череповецкого муниципального района от 11.07.2024 № 311</t>
  </si>
  <si>
    <t>Постановление администрации Череповецкого муниципального района от 15.11.2024 №585</t>
  </si>
  <si>
    <t>Проектная документации вразработке</t>
  </si>
  <si>
    <t>Основное мероприятие 4</t>
  </si>
  <si>
    <t>Мероприятия по берегоукреплению и капитальному ремонту гидротехнических сооружений</t>
  </si>
  <si>
    <t>5864</t>
  </si>
  <si>
    <t xml:space="preserve">Дни защиты от экологической опасности - 12 учреждений образования– около 1285 чел.,
Экологические театры -13театральных коллективово на районном этапе - 211 чел. Областной этап на территории района - 1047 чел. Всероссийский субботник, двухмесячник охраны природы, Зеленая Весна, Зеленая Россия, Вода России, Чистые берега Евразии) –3321 чел. 
Экофест – 185 чел
</t>
  </si>
  <si>
    <t>Постановление администрации Череповецкого муниципального района от 28.03.2024 № 138</t>
  </si>
  <si>
    <t>Постановление администрации Череповецкого муниципального района от 02.02.2024 № 46</t>
  </si>
  <si>
    <t xml:space="preserve"> - </t>
  </si>
  <si>
    <t>40</t>
  </si>
  <si>
    <t>42</t>
  </si>
  <si>
    <t>2650</t>
  </si>
  <si>
    <t>50</t>
  </si>
  <si>
    <t xml:space="preserve">Охрана окружающей среды в Череповецком муниципальном районе на 2020-2026 годы           </t>
  </si>
  <si>
    <t>проверка</t>
  </si>
  <si>
    <t xml:space="preserve">текущий год  </t>
  </si>
  <si>
    <t>с 1 января 2025 года муниципальная программа утратила силу</t>
  </si>
  <si>
    <t>комиссии по обследованию рекультивированных земельных участков на территории района в 2024 году не запланировано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</si>
</sst>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1F497D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3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13" xfId="0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10" fillId="0" borderId="1" xfId="0" applyFont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13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10" fillId="2" borderId="0" xfId="0" applyFont="1" applyFill="1"/>
    <xf numFmtId="0" fontId="7" fillId="2" borderId="0" xfId="0" applyFont="1" applyFill="1"/>
    <xf numFmtId="0" fontId="10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2" fontId="13" fillId="0" borderId="0" xfId="0" applyNumberFormat="1" applyFont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10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/>
    </xf>
    <xf numFmtId="0" fontId="7" fillId="0" borderId="0" xfId="0" applyFont="1" applyFill="1"/>
    <xf numFmtId="0" fontId="7" fillId="0" borderId="11" xfId="0" applyFont="1" applyFill="1" applyBorder="1" applyAlignment="1"/>
    <xf numFmtId="0" fontId="7" fillId="0" borderId="12" xfId="0" applyFont="1" applyFill="1" applyBorder="1" applyAlignment="1"/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/>
    </xf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7" fillId="0" borderId="1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2" fontId="15" fillId="0" borderId="1" xfId="0" applyNumberFormat="1" applyFont="1" applyBorder="1" applyAlignment="1">
      <alignment horizontal="center" vertical="center"/>
    </xf>
    <xf numFmtId="0" fontId="10" fillId="3" borderId="0" xfId="0" applyFont="1" applyFill="1"/>
    <xf numFmtId="0" fontId="7" fillId="3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7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4" fontId="7" fillId="0" borderId="0" xfId="0" applyNumberFormat="1" applyFont="1"/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/>
    <xf numFmtId="4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/>
    <xf numFmtId="4" fontId="7" fillId="0" borderId="7" xfId="0" applyNumberFormat="1" applyFont="1" applyFill="1" applyBorder="1" applyAlignment="1">
      <alignment horizontal="right" vertical="top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4" fontId="10" fillId="0" borderId="1" xfId="0" applyNumberFormat="1" applyFont="1" applyFill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horizontal="justify" vertical="top"/>
    </xf>
    <xf numFmtId="0" fontId="7" fillId="0" borderId="1" xfId="0" applyFont="1" applyFill="1" applyBorder="1" applyAlignment="1">
      <alignment horizontal="left" vertical="top" wrapText="1"/>
    </xf>
    <xf numFmtId="0" fontId="16" fillId="0" borderId="1" xfId="0" applyFont="1" applyBorder="1"/>
    <xf numFmtId="4" fontId="7" fillId="0" borderId="1" xfId="0" applyNumberFormat="1" applyFont="1" applyBorder="1"/>
    <xf numFmtId="0" fontId="5" fillId="0" borderId="1" xfId="0" applyFont="1" applyBorder="1"/>
    <xf numFmtId="2" fontId="7" fillId="0" borderId="1" xfId="0" applyNumberFormat="1" applyFont="1" applyBorder="1"/>
    <xf numFmtId="0" fontId="10" fillId="0" borderId="1" xfId="0" applyFont="1" applyFill="1" applyBorder="1" applyAlignment="1">
      <alignment horizontal="center" vertical="top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1" applyAlignment="1" applyProtection="1">
      <alignment horizontal="center"/>
    </xf>
    <xf numFmtId="0" fontId="5" fillId="0" borderId="0" xfId="0" applyFont="1" applyAlignment="1">
      <alignment horizontal="left" vertical="top" wrapText="1"/>
    </xf>
    <xf numFmtId="14" fontId="5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7" fillId="0" borderId="6" xfId="0" applyFont="1" applyBorder="1"/>
    <xf numFmtId="0" fontId="7" fillId="0" borderId="11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s@cherra.ru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view="pageBreakPreview" topLeftCell="A4" zoomScale="80" zoomScaleNormal="100" zoomScaleSheetLayoutView="80" workbookViewId="0">
      <selection activeCell="L35" sqref="L35"/>
    </sheetView>
  </sheetViews>
  <sheetFormatPr defaultRowHeight="15.75"/>
  <cols>
    <col min="1" max="1" width="10.5703125" style="2" customWidth="1"/>
    <col min="2" max="3" width="9.140625" style="2"/>
    <col min="4" max="4" width="9.85546875" style="2" customWidth="1"/>
    <col min="5" max="5" width="10.7109375" style="2" customWidth="1"/>
    <col min="6" max="6" width="9.85546875" style="2" customWidth="1"/>
    <col min="7" max="8" width="9.140625" style="2"/>
    <col min="9" max="9" width="10.5703125" style="2" customWidth="1"/>
    <col min="10" max="16384" width="9.140625" style="2"/>
  </cols>
  <sheetData>
    <row r="1" spans="1:9" s="5" customFormat="1">
      <c r="A1" s="148" t="s">
        <v>70</v>
      </c>
      <c r="B1" s="148"/>
      <c r="C1" s="148"/>
      <c r="D1" s="148"/>
      <c r="E1" s="148"/>
      <c r="F1" s="148"/>
      <c r="G1" s="148"/>
      <c r="H1" s="148"/>
      <c r="I1" s="148"/>
    </row>
    <row r="2" spans="1:9" s="5" customFormat="1"/>
    <row r="3" spans="1:9" s="5" customFormat="1"/>
    <row r="4" spans="1:9" s="5" customFormat="1"/>
    <row r="5" spans="1:9" s="5" customFormat="1"/>
    <row r="6" spans="1:9" s="5" customFormat="1"/>
    <row r="7" spans="1:9" s="5" customFormat="1"/>
    <row r="8" spans="1:9" s="5" customFormat="1"/>
    <row r="9" spans="1:9" s="5" customFormat="1"/>
    <row r="10" spans="1:9" s="5" customFormat="1"/>
    <row r="11" spans="1:9" s="5" customFormat="1"/>
    <row r="12" spans="1:9" s="5" customFormat="1"/>
    <row r="13" spans="1:9" s="5" customFormat="1"/>
    <row r="14" spans="1:9" s="5" customFormat="1">
      <c r="A14" s="148" t="s">
        <v>71</v>
      </c>
      <c r="B14" s="148"/>
      <c r="C14" s="148"/>
      <c r="D14" s="148"/>
      <c r="E14" s="148"/>
      <c r="F14" s="148"/>
      <c r="G14" s="148"/>
      <c r="H14" s="148"/>
      <c r="I14" s="148"/>
    </row>
    <row r="15" spans="1:9" s="5" customFormat="1">
      <c r="A15" s="6"/>
      <c r="B15" s="6"/>
      <c r="C15" s="6"/>
      <c r="D15" s="6"/>
      <c r="E15" s="6"/>
      <c r="F15" s="6"/>
      <c r="G15" s="6"/>
      <c r="H15" s="6"/>
      <c r="I15" s="6"/>
    </row>
    <row r="16" spans="1:9" s="5" customFormat="1" ht="60.75" customHeight="1">
      <c r="A16" s="149" t="s">
        <v>175</v>
      </c>
      <c r="B16" s="149"/>
      <c r="C16" s="149"/>
      <c r="D16" s="149"/>
      <c r="E16" s="149"/>
      <c r="F16" s="149"/>
      <c r="G16" s="149"/>
      <c r="H16" s="149"/>
      <c r="I16" s="149"/>
    </row>
    <row r="17" spans="1:9" s="5" customFormat="1" ht="15" customHeight="1">
      <c r="A17" s="6"/>
      <c r="B17" s="6"/>
      <c r="C17" s="6"/>
      <c r="D17" s="6"/>
      <c r="E17" s="6"/>
      <c r="F17" s="6"/>
      <c r="G17" s="6"/>
      <c r="H17" s="6"/>
      <c r="I17" s="6"/>
    </row>
    <row r="18" spans="1:9" s="5" customFormat="1" ht="45.75" customHeight="1">
      <c r="A18" s="7"/>
      <c r="B18" s="7"/>
      <c r="D18" s="8" t="s">
        <v>62</v>
      </c>
      <c r="E18" s="8">
        <v>2024</v>
      </c>
      <c r="F18" s="8" t="s">
        <v>63</v>
      </c>
    </row>
    <row r="19" spans="1:9" s="5" customFormat="1"/>
    <row r="20" spans="1:9" s="5" customFormat="1" ht="15" customHeight="1"/>
    <row r="21" spans="1:9" s="5" customFormat="1" ht="15" customHeight="1"/>
    <row r="22" spans="1:9" s="5" customFormat="1" ht="15" customHeight="1"/>
    <row r="23" spans="1:9" s="5" customFormat="1" ht="15" customHeight="1"/>
    <row r="24" spans="1:9" s="5" customFormat="1" ht="15" customHeight="1"/>
    <row r="25" spans="1:9" s="5" customFormat="1" ht="15" customHeight="1"/>
    <row r="26" spans="1:9" s="5" customFormat="1" ht="15" customHeight="1"/>
    <row r="27" spans="1:9" s="5" customFormat="1" ht="15.75" customHeight="1"/>
    <row r="28" spans="1:9" s="5" customFormat="1" ht="32.1" customHeight="1">
      <c r="D28" s="150" t="s">
        <v>72</v>
      </c>
      <c r="E28" s="150"/>
      <c r="F28" s="150"/>
      <c r="G28" s="153" t="s">
        <v>127</v>
      </c>
      <c r="H28" s="153"/>
      <c r="I28" s="153"/>
    </row>
    <row r="29" spans="1:9" s="5" customFormat="1" ht="32.1" customHeight="1">
      <c r="D29" s="150"/>
      <c r="E29" s="150"/>
      <c r="F29" s="150"/>
      <c r="G29" s="153"/>
      <c r="H29" s="153"/>
      <c r="I29" s="153"/>
    </row>
    <row r="30" spans="1:9" s="5" customFormat="1">
      <c r="D30" s="151" t="s">
        <v>9</v>
      </c>
      <c r="E30" s="151"/>
      <c r="F30" s="151"/>
      <c r="G30" s="148" t="s">
        <v>138</v>
      </c>
      <c r="H30" s="148"/>
      <c r="I30" s="148"/>
    </row>
    <row r="31" spans="1:9" s="5" customFormat="1">
      <c r="D31" s="151" t="s">
        <v>61</v>
      </c>
      <c r="E31" s="151"/>
      <c r="F31" s="151"/>
      <c r="G31" s="148" t="s">
        <v>107</v>
      </c>
      <c r="H31" s="148"/>
      <c r="I31" s="148"/>
    </row>
    <row r="32" spans="1:9" s="5" customFormat="1">
      <c r="D32" s="9"/>
      <c r="E32" s="9"/>
      <c r="F32" s="9" t="s">
        <v>80</v>
      </c>
      <c r="G32" s="152" t="s">
        <v>139</v>
      </c>
      <c r="H32" s="148"/>
      <c r="I32" s="148"/>
    </row>
    <row r="33" spans="1:9" s="5" customFormat="1" ht="32.1" customHeight="1">
      <c r="D33" s="151" t="s">
        <v>10</v>
      </c>
      <c r="E33" s="151"/>
      <c r="F33" s="151"/>
      <c r="G33" s="147"/>
      <c r="H33" s="147"/>
      <c r="I33" s="147"/>
    </row>
    <row r="34" spans="1:9" s="5" customFormat="1">
      <c r="F34" s="5" t="s">
        <v>144</v>
      </c>
      <c r="G34" s="154">
        <v>45707</v>
      </c>
      <c r="H34" s="155"/>
      <c r="I34" s="155"/>
    </row>
    <row r="35" spans="1:9" s="5" customFormat="1"/>
    <row r="36" spans="1:9" s="5" customFormat="1"/>
    <row r="37" spans="1:9" s="5" customFormat="1"/>
    <row r="38" spans="1:9" s="5" customFormat="1" ht="15" customHeight="1"/>
    <row r="39" spans="1:9" s="5" customFormat="1" ht="15" customHeight="1"/>
    <row r="40" spans="1:9" s="5" customFormat="1"/>
    <row r="41" spans="1:9" s="5" customFormat="1">
      <c r="A41" s="148" t="s">
        <v>176</v>
      </c>
      <c r="B41" s="148"/>
      <c r="C41" s="148"/>
      <c r="D41" s="148"/>
      <c r="E41" s="148"/>
      <c r="F41" s="148"/>
      <c r="G41" s="148"/>
      <c r="H41" s="148"/>
      <c r="I41" s="148"/>
    </row>
    <row r="42" spans="1:9" s="5" customFormat="1"/>
  </sheetData>
  <mergeCells count="15">
    <mergeCell ref="G33:I33"/>
    <mergeCell ref="A41:I41"/>
    <mergeCell ref="A1:I1"/>
    <mergeCell ref="A14:I14"/>
    <mergeCell ref="A16:I16"/>
    <mergeCell ref="D28:F28"/>
    <mergeCell ref="D29:F29"/>
    <mergeCell ref="D30:F30"/>
    <mergeCell ref="G30:I30"/>
    <mergeCell ref="D31:F31"/>
    <mergeCell ref="G31:I31"/>
    <mergeCell ref="D33:F33"/>
    <mergeCell ref="G32:I32"/>
    <mergeCell ref="G28:I29"/>
    <mergeCell ref="G34:I34"/>
  </mergeCells>
  <hyperlinks>
    <hyperlink ref="G32" r:id="rId1" display="sus@cherra.ru"/>
  </hyperlinks>
  <pageMargins left="0.7" right="0.7" top="0.75" bottom="0.75" header="0.3" footer="0.3"/>
  <pageSetup paperSize="9" scale="9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I35"/>
  <sheetViews>
    <sheetView view="pageBreakPreview" zoomScale="80" zoomScaleNormal="100" zoomScaleSheetLayoutView="80" workbookViewId="0">
      <selection activeCell="G9" sqref="G9"/>
    </sheetView>
  </sheetViews>
  <sheetFormatPr defaultRowHeight="15"/>
  <cols>
    <col min="1" max="1" width="5.42578125" style="1" customWidth="1"/>
    <col min="2" max="2" width="25.85546875" style="1" customWidth="1"/>
    <col min="3" max="3" width="11.7109375" style="1" customWidth="1"/>
    <col min="4" max="4" width="18.28515625" style="1" customWidth="1"/>
    <col min="5" max="5" width="12.140625" style="1" customWidth="1"/>
    <col min="6" max="6" width="12.42578125" style="1" customWidth="1"/>
    <col min="7" max="7" width="40.5703125" style="1" customWidth="1"/>
    <col min="8" max="16384" width="9.140625" style="1"/>
  </cols>
  <sheetData>
    <row r="1" spans="1:9" s="10" customFormat="1" ht="31.5" customHeight="1">
      <c r="A1" s="160" t="s">
        <v>14</v>
      </c>
      <c r="B1" s="160"/>
      <c r="C1" s="160"/>
      <c r="D1" s="160"/>
      <c r="E1" s="160"/>
      <c r="F1" s="160"/>
      <c r="G1" s="160"/>
    </row>
    <row r="2" spans="1:9" s="10" customFormat="1">
      <c r="G2" s="13" t="s">
        <v>15</v>
      </c>
    </row>
    <row r="3" spans="1:9" s="10" customFormat="1" ht="15" customHeight="1">
      <c r="A3" s="161" t="s">
        <v>16</v>
      </c>
      <c r="B3" s="161" t="s">
        <v>17</v>
      </c>
      <c r="C3" s="161" t="s">
        <v>18</v>
      </c>
      <c r="D3" s="164" t="s">
        <v>19</v>
      </c>
      <c r="E3" s="164"/>
      <c r="F3" s="164"/>
      <c r="G3" s="164" t="s">
        <v>81</v>
      </c>
    </row>
    <row r="4" spans="1:9" s="10" customFormat="1" ht="44.25" customHeight="1">
      <c r="A4" s="162"/>
      <c r="B4" s="162"/>
      <c r="C4" s="162"/>
      <c r="D4" s="165" t="s">
        <v>20</v>
      </c>
      <c r="E4" s="165" t="s">
        <v>21</v>
      </c>
      <c r="F4" s="165"/>
      <c r="G4" s="164"/>
    </row>
    <row r="5" spans="1:9" s="10" customFormat="1" ht="18" customHeight="1">
      <c r="A5" s="163"/>
      <c r="B5" s="163"/>
      <c r="C5" s="163"/>
      <c r="D5" s="165"/>
      <c r="E5" s="14" t="s">
        <v>0</v>
      </c>
      <c r="F5" s="14" t="s">
        <v>1</v>
      </c>
      <c r="G5" s="164"/>
    </row>
    <row r="6" spans="1:9" s="10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</row>
    <row r="7" spans="1:9" s="10" customFormat="1">
      <c r="A7" s="16"/>
      <c r="B7" s="156" t="s">
        <v>175</v>
      </c>
      <c r="C7" s="157"/>
      <c r="D7" s="157"/>
      <c r="E7" s="157"/>
      <c r="F7" s="158"/>
      <c r="G7" s="16"/>
    </row>
    <row r="8" spans="1:9" s="10" customFormat="1" ht="87.75" customHeight="1">
      <c r="A8" s="15">
        <v>1</v>
      </c>
      <c r="B8" s="78" t="s">
        <v>108</v>
      </c>
      <c r="C8" s="77" t="s">
        <v>95</v>
      </c>
      <c r="D8" s="132" t="s">
        <v>196</v>
      </c>
      <c r="E8" s="19" t="s">
        <v>96</v>
      </c>
      <c r="F8" s="19" t="s">
        <v>96</v>
      </c>
      <c r="G8" s="109" t="s">
        <v>205</v>
      </c>
      <c r="H8" s="20"/>
      <c r="I8" s="21"/>
    </row>
    <row r="9" spans="1:9" s="10" customFormat="1" ht="90" customHeight="1">
      <c r="A9" s="15">
        <v>2</v>
      </c>
      <c r="B9" s="78" t="s">
        <v>109</v>
      </c>
      <c r="C9" s="77" t="s">
        <v>87</v>
      </c>
      <c r="D9" s="23">
        <v>8.1</v>
      </c>
      <c r="E9" s="23" t="s">
        <v>116</v>
      </c>
      <c r="F9" s="23" t="s">
        <v>116</v>
      </c>
      <c r="G9" s="17" t="s">
        <v>177</v>
      </c>
    </row>
    <row r="10" spans="1:9" s="10" customFormat="1" ht="103.5" customHeight="1">
      <c r="A10" s="15">
        <v>3</v>
      </c>
      <c r="B10" s="78" t="s">
        <v>110</v>
      </c>
      <c r="C10" s="77" t="s">
        <v>96</v>
      </c>
      <c r="D10" s="22" t="s">
        <v>96</v>
      </c>
      <c r="E10" s="22" t="s">
        <v>96</v>
      </c>
      <c r="F10" s="22" t="s">
        <v>96</v>
      </c>
      <c r="G10" s="17" t="s">
        <v>177</v>
      </c>
    </row>
    <row r="11" spans="1:9" s="10" customFormat="1" ht="103.5" customHeight="1">
      <c r="A11" s="15">
        <v>4</v>
      </c>
      <c r="B11" s="78" t="s">
        <v>111</v>
      </c>
      <c r="C11" s="77" t="s">
        <v>87</v>
      </c>
      <c r="D11" s="23" t="s">
        <v>197</v>
      </c>
      <c r="E11" s="23" t="s">
        <v>198</v>
      </c>
      <c r="F11" s="23" t="s">
        <v>140</v>
      </c>
      <c r="G11" s="17" t="s">
        <v>177</v>
      </c>
    </row>
    <row r="12" spans="1:9" s="10" customFormat="1" ht="75" customHeight="1">
      <c r="A12" s="60">
        <v>5</v>
      </c>
      <c r="B12" s="51" t="s">
        <v>112</v>
      </c>
      <c r="C12" s="22" t="s">
        <v>88</v>
      </c>
      <c r="D12" s="22">
        <v>194</v>
      </c>
      <c r="E12" s="22">
        <v>194</v>
      </c>
      <c r="F12" s="22">
        <v>194</v>
      </c>
      <c r="G12" s="51"/>
    </row>
    <row r="13" spans="1:9" s="10" customFormat="1" ht="150" customHeight="1">
      <c r="A13" s="15">
        <v>6</v>
      </c>
      <c r="B13" s="97" t="s">
        <v>113</v>
      </c>
      <c r="C13" s="77" t="s">
        <v>88</v>
      </c>
      <c r="D13" s="23" t="s">
        <v>143</v>
      </c>
      <c r="E13" s="23" t="s">
        <v>199</v>
      </c>
      <c r="F13" s="23" t="s">
        <v>192</v>
      </c>
      <c r="G13" s="117" t="s">
        <v>193</v>
      </c>
    </row>
    <row r="14" spans="1:9" s="10" customFormat="1" ht="33.75" customHeight="1">
      <c r="A14" s="15">
        <v>7</v>
      </c>
      <c r="B14" s="78" t="s">
        <v>114</v>
      </c>
      <c r="C14" s="18" t="s">
        <v>95</v>
      </c>
      <c r="D14" s="22">
        <v>1</v>
      </c>
      <c r="E14" s="22">
        <v>1</v>
      </c>
      <c r="F14" s="22">
        <v>1</v>
      </c>
      <c r="G14" s="105" t="s">
        <v>145</v>
      </c>
    </row>
    <row r="15" spans="1:9" s="10" customFormat="1" ht="83.25" customHeight="1">
      <c r="A15" s="15">
        <v>8</v>
      </c>
      <c r="B15" s="78" t="s">
        <v>115</v>
      </c>
      <c r="C15" s="77" t="s">
        <v>117</v>
      </c>
      <c r="D15" s="23" t="s">
        <v>141</v>
      </c>
      <c r="E15" s="23" t="s">
        <v>200</v>
      </c>
      <c r="F15" s="23" t="s">
        <v>141</v>
      </c>
      <c r="G15" s="51" t="s">
        <v>146</v>
      </c>
    </row>
    <row r="16" spans="1:9" s="10" customFormat="1">
      <c r="A16" s="159" t="s">
        <v>22</v>
      </c>
      <c r="B16" s="159"/>
      <c r="C16" s="159"/>
      <c r="D16" s="159"/>
      <c r="E16" s="159"/>
      <c r="F16" s="159"/>
      <c r="G16" s="159"/>
    </row>
    <row r="17" s="10" customFormat="1"/>
    <row r="18" s="10" customFormat="1"/>
    <row r="19" s="10" customFormat="1"/>
    <row r="20" s="10" customFormat="1"/>
    <row r="21" s="10" customFormat="1"/>
    <row r="22" s="10" customFormat="1"/>
    <row r="23" s="10" customFormat="1"/>
    <row r="24" s="10" customFormat="1"/>
    <row r="25" s="10" customFormat="1"/>
    <row r="26" s="10" customFormat="1"/>
    <row r="27" s="10" customFormat="1"/>
    <row r="28" s="10" customFormat="1"/>
    <row r="29" s="10" customFormat="1"/>
    <row r="30" s="10" customFormat="1"/>
    <row r="31" s="10" customFormat="1"/>
    <row r="32" s="10" customFormat="1"/>
    <row r="33" s="10" customFormat="1"/>
    <row r="34" s="10" customFormat="1"/>
    <row r="35" s="10" customFormat="1"/>
  </sheetData>
  <mergeCells count="10">
    <mergeCell ref="B7:F7"/>
    <mergeCell ref="A16:G16"/>
    <mergeCell ref="A1:G1"/>
    <mergeCell ref="A3:A5"/>
    <mergeCell ref="B3:B5"/>
    <mergeCell ref="C3:C5"/>
    <mergeCell ref="D3:F3"/>
    <mergeCell ref="G3:G5"/>
    <mergeCell ref="D4:D5"/>
    <mergeCell ref="E4:F4"/>
  </mergeCells>
  <pageMargins left="0.57999999999999996" right="0.4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J30"/>
  <sheetViews>
    <sheetView view="pageBreakPreview" topLeftCell="A4" zoomScale="80" zoomScaleNormal="100" zoomScaleSheetLayoutView="80" workbookViewId="0">
      <selection activeCell="J2" sqref="J2"/>
    </sheetView>
  </sheetViews>
  <sheetFormatPr defaultRowHeight="15"/>
  <cols>
    <col min="1" max="1" width="5.42578125" style="1" customWidth="1"/>
    <col min="2" max="2" width="37.7109375" style="3" customWidth="1"/>
    <col min="3" max="3" width="19" style="1" customWidth="1"/>
    <col min="4" max="4" width="12.42578125" style="1" customWidth="1"/>
    <col min="5" max="5" width="12.140625" style="1" customWidth="1"/>
    <col min="6" max="6" width="12.28515625" style="1" customWidth="1"/>
    <col min="7" max="7" width="11.85546875" style="1" customWidth="1"/>
    <col min="8" max="8" width="22.42578125" style="1" customWidth="1"/>
    <col min="9" max="9" width="30" style="1" customWidth="1"/>
    <col min="10" max="10" width="21.7109375" style="1" customWidth="1"/>
    <col min="11" max="16384" width="9.140625" style="1"/>
  </cols>
  <sheetData>
    <row r="1" spans="1:10" s="10" customFormat="1" ht="31.5" customHeight="1">
      <c r="A1" s="160" t="s">
        <v>69</v>
      </c>
      <c r="B1" s="160"/>
      <c r="C1" s="160"/>
      <c r="D1" s="160"/>
      <c r="E1" s="160"/>
      <c r="F1" s="160"/>
      <c r="G1" s="160"/>
      <c r="H1" s="160"/>
      <c r="I1" s="160"/>
      <c r="J1" s="160"/>
    </row>
    <row r="2" spans="1:10" s="10" customFormat="1" ht="16.5" customHeight="1">
      <c r="A2" s="11"/>
      <c r="B2" s="11"/>
      <c r="C2" s="11"/>
      <c r="D2" s="11"/>
      <c r="E2" s="11"/>
      <c r="F2" s="11"/>
      <c r="G2" s="11"/>
      <c r="H2" s="11"/>
      <c r="I2" s="11"/>
      <c r="J2" s="12"/>
    </row>
    <row r="3" spans="1:10" s="10" customFormat="1">
      <c r="B3" s="25"/>
      <c r="J3" s="13" t="s">
        <v>23</v>
      </c>
    </row>
    <row r="4" spans="1:10" s="10" customFormat="1" ht="15" customHeight="1">
      <c r="A4" s="168" t="s">
        <v>16</v>
      </c>
      <c r="B4" s="168" t="s">
        <v>24</v>
      </c>
      <c r="C4" s="168" t="s">
        <v>8</v>
      </c>
      <c r="D4" s="168" t="s">
        <v>25</v>
      </c>
      <c r="E4" s="168"/>
      <c r="F4" s="168" t="s">
        <v>26</v>
      </c>
      <c r="G4" s="168"/>
      <c r="H4" s="169" t="s">
        <v>27</v>
      </c>
      <c r="I4" s="169"/>
      <c r="J4" s="168" t="s">
        <v>28</v>
      </c>
    </row>
    <row r="5" spans="1:10" s="10" customFormat="1" ht="44.25" customHeight="1">
      <c r="A5" s="168"/>
      <c r="B5" s="168"/>
      <c r="C5" s="168"/>
      <c r="D5" s="27" t="s">
        <v>29</v>
      </c>
      <c r="E5" s="27" t="s">
        <v>30</v>
      </c>
      <c r="F5" s="27" t="s">
        <v>29</v>
      </c>
      <c r="G5" s="27" t="s">
        <v>30</v>
      </c>
      <c r="H5" s="27" t="s">
        <v>29</v>
      </c>
      <c r="I5" s="22" t="s">
        <v>30</v>
      </c>
      <c r="J5" s="169"/>
    </row>
    <row r="6" spans="1:10" s="10" customFormat="1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27">
        <v>8</v>
      </c>
      <c r="I6" s="27">
        <v>9</v>
      </c>
      <c r="J6" s="27">
        <v>10</v>
      </c>
    </row>
    <row r="7" spans="1:10" s="10" customFormat="1" hidden="1">
      <c r="A7" s="16"/>
      <c r="B7" s="167" t="s">
        <v>31</v>
      </c>
      <c r="C7" s="167"/>
      <c r="D7" s="167"/>
      <c r="E7" s="167"/>
      <c r="F7" s="167"/>
      <c r="G7" s="167"/>
      <c r="H7" s="167"/>
      <c r="I7" s="167"/>
      <c r="J7" s="167"/>
    </row>
    <row r="8" spans="1:10" s="10" customFormat="1" ht="90">
      <c r="A8" s="101">
        <v>1</v>
      </c>
      <c r="B8" s="105" t="s">
        <v>147</v>
      </c>
      <c r="C8" s="99" t="s">
        <v>130</v>
      </c>
      <c r="D8" s="77" t="s">
        <v>98</v>
      </c>
      <c r="E8" s="77" t="s">
        <v>89</v>
      </c>
      <c r="F8" s="113" t="s">
        <v>157</v>
      </c>
      <c r="G8" s="113" t="s">
        <v>89</v>
      </c>
      <c r="H8" s="58" t="s">
        <v>105</v>
      </c>
      <c r="I8" s="58" t="s">
        <v>142</v>
      </c>
      <c r="J8" s="29" t="s">
        <v>97</v>
      </c>
    </row>
    <row r="9" spans="1:10" s="10" customFormat="1" ht="60.75" customHeight="1">
      <c r="A9" s="101">
        <v>2</v>
      </c>
      <c r="B9" s="105" t="s">
        <v>148</v>
      </c>
      <c r="C9" s="103" t="s">
        <v>129</v>
      </c>
      <c r="D9" s="95"/>
      <c r="E9" s="95"/>
      <c r="F9" s="95"/>
      <c r="G9" s="95"/>
      <c r="H9" s="58"/>
      <c r="I9" s="58"/>
      <c r="J9" s="29"/>
    </row>
    <row r="10" spans="1:10" s="10" customFormat="1" ht="180">
      <c r="A10" s="101">
        <v>3</v>
      </c>
      <c r="B10" s="105" t="s">
        <v>149</v>
      </c>
      <c r="C10" s="103" t="s">
        <v>129</v>
      </c>
      <c r="D10" s="18" t="s">
        <v>90</v>
      </c>
      <c r="E10" s="18" t="s">
        <v>89</v>
      </c>
      <c r="F10" s="103" t="s">
        <v>150</v>
      </c>
      <c r="G10" s="18" t="s">
        <v>89</v>
      </c>
      <c r="H10" s="28" t="s">
        <v>92</v>
      </c>
      <c r="I10" s="28" t="s">
        <v>132</v>
      </c>
      <c r="J10" s="29" t="s">
        <v>97</v>
      </c>
    </row>
    <row r="11" spans="1:10" s="10" customFormat="1" ht="30">
      <c r="A11" s="101">
        <v>4</v>
      </c>
      <c r="B11" s="96" t="s">
        <v>136</v>
      </c>
      <c r="C11" s="99"/>
      <c r="D11" s="99"/>
      <c r="E11" s="99"/>
      <c r="F11" s="99"/>
      <c r="G11" s="99"/>
      <c r="H11" s="58"/>
      <c r="I11" s="58"/>
      <c r="J11" s="29"/>
    </row>
    <row r="12" spans="1:10" s="10" customFormat="1" ht="45">
      <c r="A12" s="101">
        <v>5</v>
      </c>
      <c r="B12" s="98" t="s">
        <v>137</v>
      </c>
      <c r="C12" s="104" t="s">
        <v>129</v>
      </c>
      <c r="D12" s="103" t="s">
        <v>150</v>
      </c>
      <c r="E12" s="103" t="s">
        <v>89</v>
      </c>
      <c r="F12" s="103" t="s">
        <v>150</v>
      </c>
      <c r="G12" s="103" t="s">
        <v>89</v>
      </c>
      <c r="H12" s="98" t="s">
        <v>135</v>
      </c>
      <c r="I12" s="58" t="s">
        <v>151</v>
      </c>
      <c r="J12" s="29" t="s">
        <v>97</v>
      </c>
    </row>
    <row r="13" spans="1:10" s="10" customFormat="1" ht="45">
      <c r="A13" s="102">
        <v>6</v>
      </c>
      <c r="B13" s="98" t="s">
        <v>152</v>
      </c>
      <c r="C13" s="104" t="s">
        <v>129</v>
      </c>
      <c r="D13" s="103" t="s">
        <v>150</v>
      </c>
      <c r="E13" s="103" t="s">
        <v>150</v>
      </c>
      <c r="F13" s="103" t="s">
        <v>150</v>
      </c>
      <c r="G13" s="103" t="s">
        <v>150</v>
      </c>
      <c r="H13" s="98" t="s">
        <v>155</v>
      </c>
      <c r="I13" s="58" t="s">
        <v>154</v>
      </c>
      <c r="J13" s="29" t="s">
        <v>97</v>
      </c>
    </row>
    <row r="14" spans="1:10" s="10" customFormat="1" ht="60">
      <c r="A14" s="102">
        <v>7</v>
      </c>
      <c r="B14" s="37" t="s">
        <v>153</v>
      </c>
      <c r="C14" s="104" t="s">
        <v>129</v>
      </c>
      <c r="D14" s="103" t="s">
        <v>156</v>
      </c>
      <c r="E14" s="103" t="s">
        <v>89</v>
      </c>
      <c r="F14" s="103" t="s">
        <v>157</v>
      </c>
      <c r="G14" s="103" t="s">
        <v>89</v>
      </c>
      <c r="H14" s="98" t="s">
        <v>159</v>
      </c>
      <c r="I14" s="58" t="s">
        <v>158</v>
      </c>
      <c r="J14" s="29" t="s">
        <v>97</v>
      </c>
    </row>
    <row r="15" spans="1:10" s="10" customFormat="1" ht="45" customHeight="1">
      <c r="A15" s="101">
        <v>6</v>
      </c>
      <c r="B15" s="88" t="s">
        <v>122</v>
      </c>
      <c r="C15" s="76"/>
      <c r="D15" s="76"/>
      <c r="E15" s="76"/>
      <c r="F15" s="76"/>
      <c r="G15" s="76"/>
      <c r="H15" s="76"/>
      <c r="I15" s="76"/>
      <c r="J15" s="76"/>
    </row>
    <row r="16" spans="1:10" s="10" customFormat="1" ht="169.5" customHeight="1">
      <c r="A16" s="18">
        <v>7</v>
      </c>
      <c r="B16" s="88" t="s">
        <v>118</v>
      </c>
      <c r="C16" s="77" t="s">
        <v>93</v>
      </c>
      <c r="D16" s="77" t="s">
        <v>90</v>
      </c>
      <c r="E16" s="77" t="s">
        <v>89</v>
      </c>
      <c r="F16" s="77" t="s">
        <v>90</v>
      </c>
      <c r="G16" s="77" t="s">
        <v>89</v>
      </c>
      <c r="H16" s="58" t="s">
        <v>103</v>
      </c>
      <c r="I16" s="77" t="s">
        <v>102</v>
      </c>
      <c r="J16" s="29" t="s">
        <v>97</v>
      </c>
    </row>
    <row r="17" spans="1:10" s="10" customFormat="1" ht="177" customHeight="1">
      <c r="A17" s="77">
        <v>8</v>
      </c>
      <c r="B17" s="96" t="s">
        <v>119</v>
      </c>
      <c r="C17" s="90" t="s">
        <v>131</v>
      </c>
      <c r="D17" s="77" t="s">
        <v>91</v>
      </c>
      <c r="E17" s="77" t="s">
        <v>89</v>
      </c>
      <c r="F17" s="99" t="s">
        <v>91</v>
      </c>
      <c r="G17" s="77" t="s">
        <v>89</v>
      </c>
      <c r="H17" s="77" t="s">
        <v>120</v>
      </c>
      <c r="I17" s="22" t="s">
        <v>128</v>
      </c>
      <c r="J17" s="29" t="s">
        <v>97</v>
      </c>
    </row>
    <row r="18" spans="1:10" s="10" customFormat="1" ht="150" customHeight="1">
      <c r="A18" s="77">
        <v>9</v>
      </c>
      <c r="B18" s="118" t="s">
        <v>178</v>
      </c>
      <c r="C18" s="113" t="s">
        <v>179</v>
      </c>
      <c r="D18" s="113" t="s">
        <v>90</v>
      </c>
      <c r="E18" s="113" t="s">
        <v>89</v>
      </c>
      <c r="F18" s="113" t="s">
        <v>90</v>
      </c>
      <c r="G18" s="113" t="s">
        <v>89</v>
      </c>
      <c r="H18" s="113" t="s">
        <v>180</v>
      </c>
      <c r="I18" s="22" t="s">
        <v>181</v>
      </c>
      <c r="J18" s="29" t="s">
        <v>189</v>
      </c>
    </row>
    <row r="19" spans="1:10" s="10" customFormat="1" ht="15" customHeight="1">
      <c r="A19" s="166" t="s">
        <v>32</v>
      </c>
      <c r="B19" s="166"/>
      <c r="C19" s="166"/>
      <c r="D19" s="166"/>
      <c r="E19" s="166"/>
      <c r="F19" s="166"/>
      <c r="G19" s="166"/>
      <c r="H19" s="166"/>
      <c r="I19" s="166"/>
      <c r="J19" s="166"/>
    </row>
    <row r="20" spans="1:10" s="10" customFormat="1">
      <c r="B20" s="25"/>
    </row>
    <row r="21" spans="1:10" s="10" customFormat="1">
      <c r="B21" s="25"/>
    </row>
    <row r="22" spans="1:10" s="10" customFormat="1">
      <c r="B22" s="25"/>
    </row>
    <row r="23" spans="1:10" s="10" customFormat="1">
      <c r="B23" s="25"/>
    </row>
    <row r="24" spans="1:10" s="10" customFormat="1">
      <c r="B24" s="25"/>
    </row>
    <row r="25" spans="1:10" s="10" customFormat="1">
      <c r="B25" s="25"/>
    </row>
    <row r="26" spans="1:10" s="10" customFormat="1">
      <c r="B26" s="25"/>
    </row>
    <row r="27" spans="1:10" s="10" customFormat="1">
      <c r="B27" s="25"/>
    </row>
    <row r="28" spans="1:10" s="10" customFormat="1">
      <c r="B28" s="25"/>
    </row>
    <row r="29" spans="1:10" s="10" customFormat="1">
      <c r="B29" s="25"/>
    </row>
    <row r="30" spans="1:10" s="10" customFormat="1">
      <c r="B30" s="25"/>
    </row>
  </sheetData>
  <mergeCells count="10">
    <mergeCell ref="A19:J19"/>
    <mergeCell ref="B7:J7"/>
    <mergeCell ref="A1:J1"/>
    <mergeCell ref="A4:A5"/>
    <mergeCell ref="B4:B5"/>
    <mergeCell ref="C4:C5"/>
    <mergeCell ref="D4:E4"/>
    <mergeCell ref="F4:G4"/>
    <mergeCell ref="H4:I4"/>
    <mergeCell ref="J4:J5"/>
  </mergeCells>
  <pageMargins left="0.70866141732283472" right="0.70866141732283472" top="0.74803149606299213" bottom="0.35433070866141736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24"/>
  <sheetViews>
    <sheetView topLeftCell="A19" zoomScale="90" zoomScaleNormal="90" zoomScaleSheetLayoutView="140" workbookViewId="0">
      <selection activeCell="B12" sqref="B12"/>
    </sheetView>
  </sheetViews>
  <sheetFormatPr defaultRowHeight="15"/>
  <cols>
    <col min="1" max="1" width="26.28515625" style="1" customWidth="1"/>
    <col min="2" max="2" width="29" style="1" customWidth="1"/>
    <col min="3" max="3" width="21.5703125" style="1" customWidth="1"/>
    <col min="4" max="4" width="16.28515625" style="1" customWidth="1"/>
    <col min="5" max="5" width="17.7109375" style="1" customWidth="1"/>
    <col min="6" max="6" width="12.5703125" style="1" customWidth="1"/>
    <col min="7" max="10" width="9.28515625" style="1" bestFit="1" customWidth="1"/>
    <col min="11" max="16384" width="9.140625" style="1"/>
  </cols>
  <sheetData>
    <row r="1" spans="1:12" s="10" customFormat="1" ht="31.5" customHeight="1">
      <c r="A1" s="160" t="s">
        <v>33</v>
      </c>
      <c r="B1" s="160"/>
      <c r="C1" s="160"/>
      <c r="D1" s="160"/>
      <c r="E1" s="160"/>
      <c r="F1" s="160"/>
    </row>
    <row r="2" spans="1:12" s="10" customFormat="1" ht="15.75" customHeight="1">
      <c r="A2" s="11"/>
      <c r="B2" s="11"/>
      <c r="C2" s="11"/>
      <c r="D2" s="11"/>
      <c r="E2" s="11"/>
      <c r="F2" s="32"/>
    </row>
    <row r="3" spans="1:12" s="10" customFormat="1">
      <c r="F3" s="13" t="s">
        <v>34</v>
      </c>
    </row>
    <row r="4" spans="1:12" s="10" customFormat="1" ht="15" customHeight="1">
      <c r="A4" s="168" t="s">
        <v>35</v>
      </c>
      <c r="B4" s="168" t="s">
        <v>36</v>
      </c>
      <c r="C4" s="168" t="s">
        <v>37</v>
      </c>
      <c r="D4" s="168" t="s">
        <v>38</v>
      </c>
      <c r="E4" s="168"/>
      <c r="F4" s="168"/>
    </row>
    <row r="5" spans="1:12" s="10" customFormat="1" ht="80.25" customHeight="1">
      <c r="A5" s="168"/>
      <c r="B5" s="168"/>
      <c r="C5" s="168"/>
      <c r="D5" s="74" t="s">
        <v>99</v>
      </c>
      <c r="E5" s="27" t="s">
        <v>39</v>
      </c>
      <c r="F5" s="27" t="s">
        <v>40</v>
      </c>
    </row>
    <row r="6" spans="1:12" s="10" customFormat="1">
      <c r="A6" s="18">
        <v>1</v>
      </c>
      <c r="B6" s="18">
        <v>2</v>
      </c>
      <c r="C6" s="18">
        <v>3</v>
      </c>
      <c r="D6" s="74">
        <v>4</v>
      </c>
      <c r="E6" s="18">
        <v>5</v>
      </c>
      <c r="F6" s="18">
        <v>6</v>
      </c>
    </row>
    <row r="7" spans="1:12" s="10" customFormat="1" ht="18" customHeight="1">
      <c r="A7" s="171" t="s">
        <v>41</v>
      </c>
      <c r="B7" s="171" t="s">
        <v>175</v>
      </c>
      <c r="C7" s="33" t="s">
        <v>68</v>
      </c>
      <c r="D7" s="137">
        <v>2818.1</v>
      </c>
      <c r="E7" s="134">
        <v>11695.8</v>
      </c>
      <c r="F7" s="138">
        <v>6655.1</v>
      </c>
      <c r="G7" s="119"/>
      <c r="H7" s="119"/>
      <c r="I7" s="119"/>
    </row>
    <row r="8" spans="1:12" s="10" customFormat="1" ht="15" customHeight="1">
      <c r="A8" s="172"/>
      <c r="B8" s="174"/>
      <c r="C8" s="91" t="s">
        <v>129</v>
      </c>
      <c r="D8" s="139">
        <v>2568.1</v>
      </c>
      <c r="E8" s="121">
        <v>6518.1</v>
      </c>
      <c r="F8" s="34">
        <v>6405.1</v>
      </c>
      <c r="H8" s="119"/>
    </row>
    <row r="9" spans="1:12" s="10" customFormat="1" ht="17.25" customHeight="1">
      <c r="A9" s="172"/>
      <c r="B9" s="174"/>
      <c r="C9" s="17" t="s">
        <v>93</v>
      </c>
      <c r="D9" s="34">
        <v>200</v>
      </c>
      <c r="E9" s="34">
        <v>200</v>
      </c>
      <c r="F9" s="34">
        <v>200</v>
      </c>
      <c r="H9" s="119"/>
    </row>
    <row r="10" spans="1:12" s="10" customFormat="1" ht="17.25" customHeight="1">
      <c r="A10" s="172"/>
      <c r="B10" s="174"/>
      <c r="C10" s="17" t="s">
        <v>179</v>
      </c>
      <c r="D10" s="34">
        <v>0</v>
      </c>
      <c r="E10" s="121">
        <v>4927.7</v>
      </c>
      <c r="F10" s="72">
        <v>0</v>
      </c>
      <c r="H10" s="119"/>
    </row>
    <row r="11" spans="1:12" s="10" customFormat="1" ht="15.75" customHeight="1">
      <c r="A11" s="173"/>
      <c r="B11" s="174"/>
      <c r="C11" s="17" t="s">
        <v>104</v>
      </c>
      <c r="D11" s="34">
        <v>50</v>
      </c>
      <c r="E11" s="34">
        <v>50</v>
      </c>
      <c r="F11" s="34">
        <v>50</v>
      </c>
    </row>
    <row r="12" spans="1:12" s="10" customFormat="1" ht="78" customHeight="1">
      <c r="A12" s="91" t="s">
        <v>134</v>
      </c>
      <c r="B12" s="91" t="s">
        <v>123</v>
      </c>
      <c r="C12" s="89" t="s">
        <v>129</v>
      </c>
      <c r="D12" s="34">
        <v>10.1</v>
      </c>
      <c r="E12" s="34">
        <v>10.1</v>
      </c>
      <c r="F12" s="122">
        <v>10.1</v>
      </c>
    </row>
    <row r="13" spans="1:12" s="10" customFormat="1" ht="137.25" customHeight="1">
      <c r="A13" s="177" t="s">
        <v>124</v>
      </c>
      <c r="B13" s="109" t="s">
        <v>160</v>
      </c>
      <c r="C13" s="89" t="s">
        <v>129</v>
      </c>
      <c r="D13" s="72">
        <v>60</v>
      </c>
      <c r="E13" s="72">
        <v>60</v>
      </c>
      <c r="F13" s="72">
        <v>0</v>
      </c>
      <c r="G13" s="119"/>
      <c r="H13" s="119"/>
      <c r="I13" s="119"/>
      <c r="J13" s="119"/>
      <c r="L13" s="119"/>
    </row>
    <row r="14" spans="1:12" s="10" customFormat="1" ht="50.25" customHeight="1">
      <c r="A14" s="178"/>
      <c r="B14" s="109" t="s">
        <v>161</v>
      </c>
      <c r="C14" s="89" t="s">
        <v>129</v>
      </c>
      <c r="D14" s="72" t="s">
        <v>96</v>
      </c>
      <c r="E14" s="72" t="s">
        <v>96</v>
      </c>
      <c r="F14" s="72" t="s">
        <v>96</v>
      </c>
    </row>
    <row r="15" spans="1:12" s="10" customFormat="1" ht="50.25" customHeight="1">
      <c r="A15" s="178"/>
      <c r="B15" s="109" t="s">
        <v>162</v>
      </c>
      <c r="C15" s="106" t="s">
        <v>129</v>
      </c>
      <c r="D15" s="72">
        <v>400</v>
      </c>
      <c r="E15" s="122">
        <v>987.4</v>
      </c>
      <c r="F15" s="72">
        <v>987.1</v>
      </c>
    </row>
    <row r="16" spans="1:12" s="10" customFormat="1" ht="50.25" customHeight="1">
      <c r="A16" s="178"/>
      <c r="B16" s="109" t="s">
        <v>163</v>
      </c>
      <c r="C16" s="106" t="s">
        <v>129</v>
      </c>
      <c r="D16" s="72" t="s">
        <v>96</v>
      </c>
      <c r="E16" s="72" t="s">
        <v>96</v>
      </c>
      <c r="F16" s="72" t="s">
        <v>96</v>
      </c>
    </row>
    <row r="17" spans="1:12" s="10" customFormat="1" ht="44.25" customHeight="1">
      <c r="A17" s="179"/>
      <c r="B17" s="16" t="s">
        <v>164</v>
      </c>
      <c r="C17" s="111" t="s">
        <v>129</v>
      </c>
      <c r="D17" s="140">
        <v>1600</v>
      </c>
      <c r="E17" s="123">
        <v>4972.7</v>
      </c>
      <c r="F17" s="123">
        <v>4972.7</v>
      </c>
    </row>
    <row r="18" spans="1:12" s="10" customFormat="1" ht="228.75" customHeight="1">
      <c r="A18" s="175" t="s">
        <v>121</v>
      </c>
      <c r="B18" s="108" t="s">
        <v>118</v>
      </c>
      <c r="C18" s="80" t="s">
        <v>93</v>
      </c>
      <c r="D18" s="110">
        <v>200</v>
      </c>
      <c r="E18" s="100">
        <v>200</v>
      </c>
      <c r="F18" s="124">
        <v>200</v>
      </c>
      <c r="L18" s="119"/>
    </row>
    <row r="19" spans="1:12" s="10" customFormat="1" ht="75.75" customHeight="1">
      <c r="A19" s="176"/>
      <c r="B19" s="78" t="s">
        <v>119</v>
      </c>
      <c r="C19" s="89" t="s">
        <v>133</v>
      </c>
      <c r="D19" s="100">
        <v>548</v>
      </c>
      <c r="E19" s="100">
        <v>537.9</v>
      </c>
      <c r="F19" s="100">
        <v>485.2</v>
      </c>
    </row>
    <row r="20" spans="1:12" s="10" customFormat="1" ht="90">
      <c r="A20" s="109" t="s">
        <v>178</v>
      </c>
      <c r="B20" s="109" t="s">
        <v>180</v>
      </c>
      <c r="C20" s="112" t="s">
        <v>179</v>
      </c>
      <c r="D20" s="100">
        <v>0</v>
      </c>
      <c r="E20" s="122">
        <v>4927.7</v>
      </c>
      <c r="F20" s="100">
        <v>0</v>
      </c>
    </row>
    <row r="21" spans="1:12" s="10" customFormat="1" ht="30.75" customHeight="1">
      <c r="A21" s="170" t="s">
        <v>42</v>
      </c>
      <c r="B21" s="170"/>
      <c r="C21" s="170"/>
      <c r="D21" s="170"/>
      <c r="E21" s="170"/>
      <c r="F21" s="170"/>
    </row>
    <row r="22" spans="1:12" s="10" customFormat="1" ht="15" customHeight="1">
      <c r="A22" s="160" t="s">
        <v>43</v>
      </c>
      <c r="B22" s="160"/>
      <c r="C22" s="160"/>
      <c r="D22" s="160"/>
      <c r="E22" s="160"/>
      <c r="F22" s="160"/>
    </row>
    <row r="23" spans="1:12" s="10" customFormat="1"/>
    <row r="24" spans="1:12">
      <c r="A24" s="10"/>
      <c r="B24" s="10"/>
      <c r="C24" s="10"/>
      <c r="D24" s="10"/>
      <c r="E24" s="10"/>
      <c r="F24" s="10"/>
    </row>
  </sheetData>
  <mergeCells count="11">
    <mergeCell ref="A21:F21"/>
    <mergeCell ref="A22:F22"/>
    <mergeCell ref="A7:A11"/>
    <mergeCell ref="B7:B11"/>
    <mergeCell ref="A1:F1"/>
    <mergeCell ref="A4:A5"/>
    <mergeCell ref="B4:B5"/>
    <mergeCell ref="C4:C5"/>
    <mergeCell ref="D4:F4"/>
    <mergeCell ref="A18:A19"/>
    <mergeCell ref="A13:A17"/>
  </mergeCells>
  <pageMargins left="0.70866141732283472" right="0.4" top="0.59" bottom="0.5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E28"/>
  <sheetViews>
    <sheetView view="pageBreakPreview" zoomScale="86" zoomScaleNormal="100" zoomScaleSheetLayoutView="86" workbookViewId="0">
      <selection activeCell="D21" sqref="D21:E21"/>
    </sheetView>
  </sheetViews>
  <sheetFormatPr defaultRowHeight="15"/>
  <cols>
    <col min="1" max="1" width="25" style="1" customWidth="1"/>
    <col min="2" max="2" width="42.140625" style="1" customWidth="1"/>
    <col min="3" max="3" width="28" style="1" customWidth="1"/>
    <col min="4" max="4" width="14.28515625" style="1" customWidth="1"/>
    <col min="5" max="5" width="14.85546875" style="1" customWidth="1"/>
    <col min="6" max="16384" width="9.140625" style="1"/>
  </cols>
  <sheetData>
    <row r="1" spans="1:5" s="10" customFormat="1" ht="31.5" customHeight="1">
      <c r="A1" s="160" t="s">
        <v>44</v>
      </c>
      <c r="B1" s="160"/>
      <c r="C1" s="160"/>
      <c r="D1" s="160"/>
      <c r="E1" s="160"/>
    </row>
    <row r="2" spans="1:5" s="10" customFormat="1" ht="13.5" customHeight="1">
      <c r="A2" s="11"/>
      <c r="B2" s="11"/>
      <c r="C2" s="11"/>
      <c r="D2" s="11"/>
      <c r="E2" s="12"/>
    </row>
    <row r="3" spans="1:5" s="10" customFormat="1">
      <c r="E3" s="13" t="s">
        <v>45</v>
      </c>
    </row>
    <row r="4" spans="1:5" s="10" customFormat="1" ht="63.75" customHeight="1">
      <c r="A4" s="26" t="s">
        <v>46</v>
      </c>
      <c r="B4" s="26" t="s">
        <v>47</v>
      </c>
      <c r="C4" s="26" t="s">
        <v>48</v>
      </c>
      <c r="D4" s="26" t="s">
        <v>49</v>
      </c>
      <c r="E4" s="26" t="s">
        <v>50</v>
      </c>
    </row>
    <row r="5" spans="1:5" s="39" customFormat="1">
      <c r="A5" s="26">
        <v>1</v>
      </c>
      <c r="B5" s="26">
        <v>2</v>
      </c>
      <c r="C5" s="63">
        <v>3</v>
      </c>
      <c r="D5" s="59">
        <v>4</v>
      </c>
      <c r="E5" s="30">
        <v>5</v>
      </c>
    </row>
    <row r="6" spans="1:5" s="10" customFormat="1" ht="32.25" customHeight="1">
      <c r="A6" s="107" t="s">
        <v>51</v>
      </c>
      <c r="B6" s="109" t="s">
        <v>106</v>
      </c>
      <c r="C6" s="64" t="s">
        <v>52</v>
      </c>
      <c r="D6" s="141">
        <v>11695.8</v>
      </c>
      <c r="E6" s="129">
        <f>E8+E11+E13</f>
        <v>6655.1</v>
      </c>
    </row>
    <row r="7" spans="1:5" s="10" customFormat="1" ht="18.75" customHeight="1">
      <c r="A7" s="180" t="s">
        <v>171</v>
      </c>
      <c r="B7" s="180" t="s">
        <v>168</v>
      </c>
      <c r="C7" s="114" t="s">
        <v>165</v>
      </c>
      <c r="D7" s="142">
        <v>10.1</v>
      </c>
      <c r="E7" s="133">
        <v>10.1</v>
      </c>
    </row>
    <row r="8" spans="1:5" s="10" customFormat="1">
      <c r="A8" s="181"/>
      <c r="B8" s="181"/>
      <c r="C8" s="107" t="s">
        <v>166</v>
      </c>
      <c r="D8" s="143">
        <f>D7</f>
        <v>10.1</v>
      </c>
      <c r="E8" s="133">
        <f>E7</f>
        <v>10.1</v>
      </c>
    </row>
    <row r="9" spans="1:5" s="10" customFormat="1" ht="18.75" customHeight="1">
      <c r="A9" s="180" t="s">
        <v>172</v>
      </c>
      <c r="B9" s="180" t="s">
        <v>169</v>
      </c>
      <c r="C9" s="115" t="s">
        <v>167</v>
      </c>
      <c r="D9" s="144">
        <v>2550.1</v>
      </c>
      <c r="E9" s="130">
        <v>2509.8000000000002</v>
      </c>
    </row>
    <row r="10" spans="1:5" s="10" customFormat="1" ht="18.75" customHeight="1">
      <c r="A10" s="182"/>
      <c r="B10" s="182"/>
      <c r="C10" s="114" t="s">
        <v>165</v>
      </c>
      <c r="D10" s="144">
        <v>3470</v>
      </c>
      <c r="E10" s="130">
        <v>3450</v>
      </c>
    </row>
    <row r="11" spans="1:5" s="10" customFormat="1">
      <c r="A11" s="181"/>
      <c r="B11" s="181"/>
      <c r="C11" s="115" t="s">
        <v>166</v>
      </c>
      <c r="D11" s="143">
        <f>SUM(D9:D10)</f>
        <v>6020.1</v>
      </c>
      <c r="E11" s="130">
        <f>SUM(E9:E10)</f>
        <v>5959.8</v>
      </c>
    </row>
    <row r="12" spans="1:5" s="10" customFormat="1" ht="18.75" customHeight="1">
      <c r="A12" s="180" t="s">
        <v>173</v>
      </c>
      <c r="B12" s="180" t="s">
        <v>170</v>
      </c>
      <c r="C12" s="107" t="s">
        <v>167</v>
      </c>
      <c r="D12" s="144">
        <v>737.9</v>
      </c>
      <c r="E12" s="133">
        <v>685.2</v>
      </c>
    </row>
    <row r="13" spans="1:5" s="10" customFormat="1">
      <c r="A13" s="181"/>
      <c r="B13" s="181"/>
      <c r="C13" s="109" t="s">
        <v>166</v>
      </c>
      <c r="D13" s="143">
        <f>D12</f>
        <v>737.9</v>
      </c>
      <c r="E13" s="133">
        <v>685.2</v>
      </c>
    </row>
    <row r="14" spans="1:5" s="10" customFormat="1" ht="45" customHeight="1">
      <c r="A14" s="167" t="s">
        <v>190</v>
      </c>
      <c r="B14" s="180" t="s">
        <v>191</v>
      </c>
      <c r="C14" s="109" t="s">
        <v>167</v>
      </c>
      <c r="D14" s="143">
        <v>4927.7</v>
      </c>
      <c r="E14" s="133">
        <v>0</v>
      </c>
    </row>
    <row r="15" spans="1:5" s="10" customFormat="1">
      <c r="A15" s="167"/>
      <c r="B15" s="181"/>
      <c r="C15" s="109" t="s">
        <v>166</v>
      </c>
      <c r="D15" s="120">
        <v>4927.7</v>
      </c>
      <c r="E15" s="116">
        <v>0</v>
      </c>
    </row>
    <row r="16" spans="1:5" s="10" customFormat="1">
      <c r="A16" s="128"/>
      <c r="B16" s="128"/>
      <c r="C16" s="126"/>
      <c r="D16" s="125"/>
      <c r="E16" s="127"/>
    </row>
    <row r="17" spans="1:5" s="10" customFormat="1">
      <c r="A17" s="159" t="s">
        <v>53</v>
      </c>
      <c r="B17" s="159"/>
      <c r="C17" s="159"/>
      <c r="D17" s="159"/>
      <c r="E17" s="159"/>
    </row>
    <row r="18" spans="1:5" s="10" customFormat="1" ht="18.75" customHeight="1">
      <c r="A18" s="159" t="s">
        <v>54</v>
      </c>
      <c r="B18" s="159"/>
      <c r="C18" s="159"/>
      <c r="D18" s="159"/>
      <c r="E18" s="159"/>
    </row>
    <row r="19" spans="1:5" s="10" customFormat="1">
      <c r="D19" s="10" t="s">
        <v>202</v>
      </c>
    </row>
    <row r="20" spans="1:5" ht="18.75" customHeight="1">
      <c r="C20" s="126" t="s">
        <v>165</v>
      </c>
      <c r="D20" s="1">
        <v>3480.1</v>
      </c>
      <c r="E20" s="1">
        <v>3460.1</v>
      </c>
    </row>
    <row r="21" spans="1:5">
      <c r="C21" s="126" t="s">
        <v>167</v>
      </c>
      <c r="D21" s="1">
        <v>8215.7000000000007</v>
      </c>
      <c r="E21" s="1">
        <v>3195</v>
      </c>
    </row>
    <row r="22" spans="1:5" ht="18.75" customHeight="1"/>
    <row r="25" spans="1:5">
      <c r="C25" s="61"/>
    </row>
    <row r="26" spans="1:5">
      <c r="C26" s="62"/>
    </row>
    <row r="27" spans="1:5">
      <c r="C27" s="62"/>
    </row>
    <row r="28" spans="1:5">
      <c r="C28" s="62"/>
    </row>
  </sheetData>
  <mergeCells count="11">
    <mergeCell ref="A18:E18"/>
    <mergeCell ref="A1:E1"/>
    <mergeCell ref="A17:E17"/>
    <mergeCell ref="A7:A8"/>
    <mergeCell ref="B7:B8"/>
    <mergeCell ref="B9:B11"/>
    <mergeCell ref="B12:B13"/>
    <mergeCell ref="A9:A11"/>
    <mergeCell ref="A12:A13"/>
    <mergeCell ref="A14:A15"/>
    <mergeCell ref="B14:B1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G36"/>
  <sheetViews>
    <sheetView view="pageBreakPreview" topLeftCell="A7" zoomScale="90" zoomScaleNormal="100" zoomScaleSheetLayoutView="90" workbookViewId="0">
      <selection activeCell="D13" sqref="D13"/>
    </sheetView>
  </sheetViews>
  <sheetFormatPr defaultRowHeight="15"/>
  <cols>
    <col min="1" max="1" width="5.85546875" style="1" customWidth="1"/>
    <col min="2" max="2" width="34.28515625" style="1" customWidth="1"/>
    <col min="3" max="3" width="7.7109375" style="1" customWidth="1"/>
    <col min="4" max="4" width="15.85546875" style="1" customWidth="1"/>
    <col min="5" max="5" width="16.42578125" style="1" customWidth="1"/>
    <col min="6" max="6" width="38.7109375" style="1" customWidth="1"/>
    <col min="7" max="7" width="42.28515625" style="4" customWidth="1"/>
    <col min="8" max="16384" width="9.140625" style="1"/>
  </cols>
  <sheetData>
    <row r="1" spans="1:7" s="10" customFormat="1" ht="28.5" customHeight="1">
      <c r="A1" s="160" t="s">
        <v>55</v>
      </c>
      <c r="B1" s="160"/>
      <c r="C1" s="160"/>
      <c r="D1" s="160"/>
      <c r="E1" s="160"/>
      <c r="F1" s="160"/>
      <c r="G1" s="35"/>
    </row>
    <row r="2" spans="1:7" s="10" customFormat="1" ht="15.75" customHeight="1">
      <c r="A2" s="11"/>
      <c r="B2" s="11"/>
      <c r="C2" s="11"/>
      <c r="D2" s="11"/>
      <c r="E2" s="11"/>
      <c r="F2" s="12"/>
      <c r="G2" s="35"/>
    </row>
    <row r="3" spans="1:7" s="10" customFormat="1">
      <c r="F3" s="13" t="s">
        <v>56</v>
      </c>
      <c r="G3" s="36"/>
    </row>
    <row r="4" spans="1:7" s="10" customFormat="1" ht="82.5" customHeight="1">
      <c r="A4" s="168" t="s">
        <v>16</v>
      </c>
      <c r="B4" s="168" t="s">
        <v>57</v>
      </c>
      <c r="C4" s="168" t="s">
        <v>65</v>
      </c>
      <c r="D4" s="168" t="s">
        <v>58</v>
      </c>
      <c r="E4" s="168"/>
      <c r="F4" s="168" t="s">
        <v>59</v>
      </c>
      <c r="G4" s="37"/>
    </row>
    <row r="5" spans="1:7" s="10" customFormat="1" ht="18" customHeight="1">
      <c r="A5" s="168"/>
      <c r="B5" s="168"/>
      <c r="C5" s="168"/>
      <c r="D5" s="183" t="s">
        <v>203</v>
      </c>
      <c r="E5" s="183"/>
      <c r="F5" s="168"/>
      <c r="G5" s="37"/>
    </row>
    <row r="6" spans="1:7" s="10" customFormat="1" ht="45.75" customHeight="1">
      <c r="A6" s="168"/>
      <c r="B6" s="168"/>
      <c r="C6" s="168"/>
      <c r="D6" s="18" t="s">
        <v>0</v>
      </c>
      <c r="E6" s="27" t="s">
        <v>60</v>
      </c>
      <c r="F6" s="168"/>
      <c r="G6" s="37"/>
    </row>
    <row r="7" spans="1:7" s="10" customFormat="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37"/>
    </row>
    <row r="8" spans="1:7" s="10" customFormat="1" ht="15" customHeight="1">
      <c r="A8" s="16"/>
      <c r="B8" s="156" t="s">
        <v>201</v>
      </c>
      <c r="C8" s="157"/>
      <c r="D8" s="157"/>
      <c r="E8" s="157"/>
      <c r="F8" s="158"/>
      <c r="G8" s="37"/>
    </row>
    <row r="9" spans="1:7" s="10" customFormat="1" ht="61.5" customHeight="1">
      <c r="A9" s="18">
        <v>1</v>
      </c>
      <c r="B9" s="109" t="s">
        <v>108</v>
      </c>
      <c r="C9" s="109" t="s">
        <v>95</v>
      </c>
      <c r="D9" s="131" t="s">
        <v>96</v>
      </c>
      <c r="E9" s="131" t="s">
        <v>96</v>
      </c>
      <c r="F9" s="180" t="s">
        <v>204</v>
      </c>
      <c r="G9" s="38"/>
    </row>
    <row r="10" spans="1:7" s="10" customFormat="1" ht="61.5" customHeight="1">
      <c r="A10" s="18">
        <v>2</v>
      </c>
      <c r="B10" s="109" t="s">
        <v>109</v>
      </c>
      <c r="C10" s="109" t="s">
        <v>87</v>
      </c>
      <c r="D10" s="131">
        <v>8.1</v>
      </c>
      <c r="E10" s="146" t="s">
        <v>96</v>
      </c>
      <c r="F10" s="182"/>
      <c r="G10" s="37"/>
    </row>
    <row r="11" spans="1:7" s="10" customFormat="1" ht="77.25" customHeight="1">
      <c r="A11" s="18">
        <v>3</v>
      </c>
      <c r="B11" s="109" t="s">
        <v>110</v>
      </c>
      <c r="C11" s="109" t="s">
        <v>96</v>
      </c>
      <c r="D11" s="131" t="s">
        <v>96</v>
      </c>
      <c r="E11" s="146" t="s">
        <v>96</v>
      </c>
      <c r="F11" s="182"/>
      <c r="G11" s="37"/>
    </row>
    <row r="12" spans="1:7" s="10" customFormat="1" ht="63" customHeight="1">
      <c r="A12" s="31">
        <v>4</v>
      </c>
      <c r="B12" s="109" t="s">
        <v>111</v>
      </c>
      <c r="C12" s="109" t="s">
        <v>87</v>
      </c>
      <c r="D12" s="81">
        <v>44</v>
      </c>
      <c r="E12" s="146" t="s">
        <v>96</v>
      </c>
      <c r="F12" s="182"/>
      <c r="G12" s="37"/>
    </row>
    <row r="13" spans="1:7" s="10" customFormat="1" ht="62.25" customHeight="1">
      <c r="A13" s="31">
        <v>5</v>
      </c>
      <c r="B13" s="109" t="s">
        <v>112</v>
      </c>
      <c r="C13" s="109" t="s">
        <v>88</v>
      </c>
      <c r="D13" s="131">
        <v>194</v>
      </c>
      <c r="E13" s="146" t="s">
        <v>96</v>
      </c>
      <c r="F13" s="182"/>
      <c r="G13" s="37"/>
    </row>
    <row r="14" spans="1:7" s="10" customFormat="1" ht="131.25" customHeight="1">
      <c r="A14" s="31">
        <v>6</v>
      </c>
      <c r="B14" s="109" t="s">
        <v>113</v>
      </c>
      <c r="C14" s="109" t="s">
        <v>88</v>
      </c>
      <c r="D14" s="131">
        <v>2650</v>
      </c>
      <c r="E14" s="146" t="s">
        <v>96</v>
      </c>
      <c r="F14" s="182"/>
      <c r="G14" s="37"/>
    </row>
    <row r="15" spans="1:7" s="10" customFormat="1" ht="33" customHeight="1">
      <c r="A15" s="31">
        <v>7</v>
      </c>
      <c r="B15" s="109" t="s">
        <v>114</v>
      </c>
      <c r="C15" s="109" t="s">
        <v>95</v>
      </c>
      <c r="D15" s="131">
        <v>1</v>
      </c>
      <c r="E15" s="146" t="s">
        <v>96</v>
      </c>
      <c r="F15" s="182"/>
      <c r="G15" s="37"/>
    </row>
    <row r="16" spans="1:7" s="10" customFormat="1" ht="35.25" customHeight="1">
      <c r="A16" s="73">
        <v>8</v>
      </c>
      <c r="B16" s="109" t="s">
        <v>125</v>
      </c>
      <c r="C16" s="109" t="s">
        <v>117</v>
      </c>
      <c r="D16" s="131">
        <v>50</v>
      </c>
      <c r="E16" s="146" t="s">
        <v>96</v>
      </c>
      <c r="F16" s="181"/>
      <c r="G16" s="37"/>
    </row>
    <row r="17" spans="7:7" s="10" customFormat="1">
      <c r="G17" s="37"/>
    </row>
    <row r="18" spans="7:7" s="10" customFormat="1">
      <c r="G18" s="37"/>
    </row>
    <row r="19" spans="7:7" s="10" customFormat="1">
      <c r="G19" s="37"/>
    </row>
    <row r="20" spans="7:7" s="10" customFormat="1">
      <c r="G20" s="37"/>
    </row>
    <row r="21" spans="7:7" s="10" customFormat="1">
      <c r="G21" s="37"/>
    </row>
    <row r="22" spans="7:7" s="10" customFormat="1">
      <c r="G22" s="37"/>
    </row>
    <row r="23" spans="7:7" s="10" customFormat="1">
      <c r="G23" s="37"/>
    </row>
    <row r="24" spans="7:7" s="10" customFormat="1">
      <c r="G24" s="37"/>
    </row>
    <row r="25" spans="7:7" s="10" customFormat="1">
      <c r="G25" s="37"/>
    </row>
    <row r="26" spans="7:7" s="10" customFormat="1">
      <c r="G26" s="37"/>
    </row>
    <row r="27" spans="7:7" s="10" customFormat="1">
      <c r="G27" s="37"/>
    </row>
    <row r="28" spans="7:7" s="10" customFormat="1">
      <c r="G28" s="37"/>
    </row>
    <row r="29" spans="7:7" s="10" customFormat="1">
      <c r="G29" s="37"/>
    </row>
    <row r="30" spans="7:7" s="10" customFormat="1">
      <c r="G30" s="37"/>
    </row>
    <row r="31" spans="7:7" s="10" customFormat="1">
      <c r="G31" s="37"/>
    </row>
    <row r="32" spans="7:7" s="10" customFormat="1">
      <c r="G32" s="37"/>
    </row>
    <row r="33" spans="7:7" s="10" customFormat="1">
      <c r="G33" s="37"/>
    </row>
    <row r="34" spans="7:7" s="10" customFormat="1">
      <c r="G34" s="37"/>
    </row>
    <row r="35" spans="7:7" s="10" customFormat="1">
      <c r="G35" s="37"/>
    </row>
    <row r="36" spans="7:7" s="10" customFormat="1">
      <c r="G36" s="37"/>
    </row>
  </sheetData>
  <mergeCells count="9">
    <mergeCell ref="F9:F16"/>
    <mergeCell ref="B8:F8"/>
    <mergeCell ref="A1:F1"/>
    <mergeCell ref="A4:A6"/>
    <mergeCell ref="B4:B6"/>
    <mergeCell ref="C4:C6"/>
    <mergeCell ref="D4:E4"/>
    <mergeCell ref="F4:F6"/>
    <mergeCell ref="D5:E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D11"/>
  <sheetViews>
    <sheetView view="pageBreakPreview" topLeftCell="A4" zoomScale="90" zoomScaleNormal="100" zoomScaleSheetLayoutView="90" workbookViewId="0">
      <selection activeCell="B5" sqref="B5"/>
    </sheetView>
  </sheetViews>
  <sheetFormatPr defaultRowHeight="15"/>
  <cols>
    <col min="1" max="1" width="5.5703125" style="1" customWidth="1"/>
    <col min="2" max="2" width="72.140625" style="1" customWidth="1"/>
    <col min="3" max="3" width="29.28515625" style="1" customWidth="1"/>
    <col min="4" max="4" width="25.28515625" style="1" customWidth="1"/>
    <col min="5" max="16384" width="9.140625" style="1"/>
  </cols>
  <sheetData>
    <row r="1" spans="1:4" s="10" customFormat="1" ht="29.25" customHeight="1">
      <c r="A1" s="184" t="s">
        <v>82</v>
      </c>
      <c r="B1" s="184"/>
      <c r="C1" s="184"/>
      <c r="D1" s="184"/>
    </row>
    <row r="2" spans="1:4" s="10" customFormat="1" ht="20.25" customHeight="1">
      <c r="A2" s="40"/>
      <c r="B2" s="40"/>
      <c r="C2" s="40"/>
      <c r="D2" s="41" t="s">
        <v>94</v>
      </c>
    </row>
    <row r="3" spans="1:4" s="10" customFormat="1" ht="36" customHeight="1">
      <c r="A3" s="18" t="s">
        <v>16</v>
      </c>
      <c r="B3" s="18" t="s">
        <v>84</v>
      </c>
      <c r="C3" s="18" t="s">
        <v>85</v>
      </c>
      <c r="D3" s="18" t="s">
        <v>83</v>
      </c>
    </row>
    <row r="4" spans="1:4" s="10" customFormat="1">
      <c r="A4" s="18">
        <v>1</v>
      </c>
      <c r="B4" s="18">
        <v>2</v>
      </c>
      <c r="C4" s="18">
        <v>3</v>
      </c>
      <c r="D4" s="18">
        <v>4</v>
      </c>
    </row>
    <row r="5" spans="1:4" s="65" customFormat="1" ht="75">
      <c r="A5" s="133">
        <v>1</v>
      </c>
      <c r="B5" s="135" t="s">
        <v>174</v>
      </c>
      <c r="C5" s="136" t="s">
        <v>86</v>
      </c>
      <c r="D5" s="133" t="s">
        <v>195</v>
      </c>
    </row>
    <row r="6" spans="1:4" s="65" customFormat="1" ht="75">
      <c r="A6" s="133">
        <v>2</v>
      </c>
      <c r="B6" s="135" t="s">
        <v>174</v>
      </c>
      <c r="C6" s="136" t="s">
        <v>86</v>
      </c>
      <c r="D6" s="133" t="s">
        <v>194</v>
      </c>
    </row>
    <row r="7" spans="1:4" s="65" customFormat="1" ht="79.5" customHeight="1">
      <c r="A7" s="133">
        <v>3</v>
      </c>
      <c r="B7" s="135" t="s">
        <v>174</v>
      </c>
      <c r="C7" s="136" t="s">
        <v>86</v>
      </c>
      <c r="D7" s="133" t="s">
        <v>183</v>
      </c>
    </row>
    <row r="8" spans="1:4" s="65" customFormat="1" ht="78" customHeight="1">
      <c r="A8" s="133">
        <v>4</v>
      </c>
      <c r="B8" s="135" t="s">
        <v>184</v>
      </c>
      <c r="C8" s="136" t="s">
        <v>86</v>
      </c>
      <c r="D8" s="133" t="s">
        <v>185</v>
      </c>
    </row>
    <row r="9" spans="1:4" s="65" customFormat="1" ht="79.5" customHeight="1">
      <c r="A9" s="133">
        <v>5</v>
      </c>
      <c r="B9" s="135" t="s">
        <v>184</v>
      </c>
      <c r="C9" s="136" t="s">
        <v>86</v>
      </c>
      <c r="D9" s="133" t="s">
        <v>186</v>
      </c>
    </row>
    <row r="10" spans="1:4" s="65" customFormat="1" ht="79.5" customHeight="1">
      <c r="A10" s="133">
        <v>6</v>
      </c>
      <c r="B10" s="135" t="s">
        <v>184</v>
      </c>
      <c r="C10" s="136" t="s">
        <v>86</v>
      </c>
      <c r="D10" s="133" t="s">
        <v>187</v>
      </c>
    </row>
    <row r="11" spans="1:4" s="65" customFormat="1" ht="79.5" customHeight="1">
      <c r="A11" s="133">
        <v>7</v>
      </c>
      <c r="B11" s="135" t="s">
        <v>184</v>
      </c>
      <c r="C11" s="136" t="s">
        <v>86</v>
      </c>
      <c r="D11" s="133" t="s">
        <v>188</v>
      </c>
    </row>
  </sheetData>
  <mergeCells count="1">
    <mergeCell ref="A1:D1"/>
  </mergeCells>
  <pageMargins left="0.7" right="0.7" top="0.75" bottom="0.75" header="0.3" footer="0.3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5"/>
  <sheetViews>
    <sheetView tabSelected="1" view="pageBreakPreview" topLeftCell="A9" zoomScale="90" zoomScaleNormal="100" zoomScaleSheetLayoutView="90" workbookViewId="0">
      <selection activeCell="K16" sqref="K16"/>
    </sheetView>
  </sheetViews>
  <sheetFormatPr defaultRowHeight="15"/>
  <cols>
    <col min="1" max="1" width="36.5703125" style="1" customWidth="1"/>
    <col min="2" max="2" width="10" style="1" customWidth="1"/>
    <col min="3" max="3" width="12.42578125" style="1" customWidth="1"/>
    <col min="4" max="4" width="10.5703125" style="1" customWidth="1"/>
    <col min="5" max="5" width="9.140625" style="1"/>
    <col min="6" max="6" width="10" style="1" bestFit="1" customWidth="1"/>
    <col min="7" max="7" width="8.5703125" style="1" customWidth="1"/>
    <col min="8" max="8" width="9.140625" style="1" hidden="1" customWidth="1"/>
    <col min="9" max="16384" width="9.140625" style="1"/>
  </cols>
  <sheetData>
    <row r="1" spans="1:15" s="10" customFormat="1">
      <c r="A1" s="65"/>
      <c r="B1" s="65"/>
      <c r="C1" s="65"/>
      <c r="D1" s="65"/>
      <c r="E1" s="65"/>
      <c r="F1" s="65"/>
      <c r="G1" s="71"/>
      <c r="H1" s="70"/>
    </row>
    <row r="2" spans="1:15" s="10" customFormat="1" ht="20.100000000000001" customHeight="1">
      <c r="A2" s="183" t="s">
        <v>6</v>
      </c>
      <c r="B2" s="183" t="s">
        <v>175</v>
      </c>
      <c r="C2" s="183"/>
      <c r="D2" s="183"/>
      <c r="E2" s="183"/>
      <c r="F2" s="183"/>
      <c r="G2" s="183"/>
      <c r="H2" s="66"/>
    </row>
    <row r="3" spans="1:15" s="10" customFormat="1" ht="20.100000000000001" customHeight="1">
      <c r="A3" s="183"/>
      <c r="B3" s="183"/>
      <c r="C3" s="183"/>
      <c r="D3" s="183"/>
      <c r="E3" s="183"/>
      <c r="F3" s="183"/>
      <c r="G3" s="183"/>
      <c r="H3" s="67"/>
    </row>
    <row r="4" spans="1:15" s="10" customFormat="1" ht="20.100000000000001" customHeight="1">
      <c r="A4" s="68" t="s">
        <v>7</v>
      </c>
      <c r="B4" s="192" t="s">
        <v>182</v>
      </c>
      <c r="C4" s="192"/>
      <c r="D4" s="192"/>
      <c r="E4" s="192"/>
      <c r="F4" s="192"/>
      <c r="G4" s="192"/>
      <c r="H4" s="69"/>
    </row>
    <row r="5" spans="1:15" s="10" customFormat="1" ht="20.100000000000001" customHeight="1">
      <c r="A5" s="24"/>
      <c r="B5" s="24"/>
      <c r="C5" s="42"/>
      <c r="D5" s="42"/>
      <c r="E5" s="42"/>
      <c r="F5" s="42"/>
      <c r="G5" s="42"/>
      <c r="H5" s="42"/>
    </row>
    <row r="6" spans="1:15" s="10" customFormat="1">
      <c r="A6" s="93" t="s">
        <v>4</v>
      </c>
      <c r="B6" s="94"/>
      <c r="C6" s="94"/>
      <c r="D6" s="94"/>
      <c r="E6" s="94"/>
      <c r="F6" s="94"/>
      <c r="G6" s="94"/>
      <c r="H6" s="44"/>
    </row>
    <row r="7" spans="1:15" s="10" customFormat="1">
      <c r="A7" s="45"/>
    </row>
    <row r="8" spans="1:15" s="10" customFormat="1">
      <c r="A8" s="10" t="s">
        <v>66</v>
      </c>
      <c r="B8" s="46">
        <v>8</v>
      </c>
    </row>
    <row r="9" spans="1:15" s="10" customFormat="1"/>
    <row r="10" spans="1:15" s="10" customFormat="1" ht="30">
      <c r="A10" s="18" t="s">
        <v>64</v>
      </c>
      <c r="B10" s="18" t="s">
        <v>65</v>
      </c>
      <c r="C10" s="18" t="s">
        <v>11</v>
      </c>
      <c r="D10" s="18" t="s">
        <v>0</v>
      </c>
      <c r="E10" s="18" t="s">
        <v>1</v>
      </c>
      <c r="F10" s="18" t="s">
        <v>2</v>
      </c>
    </row>
    <row r="11" spans="1:15" s="10" customFormat="1" ht="66.75" customHeight="1">
      <c r="A11" s="84" t="s">
        <v>108</v>
      </c>
      <c r="B11" s="86" t="s">
        <v>95</v>
      </c>
      <c r="C11" s="82">
        <v>1</v>
      </c>
      <c r="D11" s="77" t="s">
        <v>96</v>
      </c>
      <c r="E11" s="77" t="s">
        <v>96</v>
      </c>
      <c r="F11" s="92">
        <v>0</v>
      </c>
      <c r="K11" s="47"/>
      <c r="L11" s="48"/>
      <c r="M11" s="49"/>
      <c r="N11" s="49"/>
      <c r="O11" s="50"/>
    </row>
    <row r="12" spans="1:15" s="10" customFormat="1" ht="82.5" customHeight="1">
      <c r="A12" s="84" t="s">
        <v>109</v>
      </c>
      <c r="B12" s="86" t="s">
        <v>87</v>
      </c>
      <c r="C12" s="22">
        <v>1</v>
      </c>
      <c r="D12" s="22">
        <v>8.1</v>
      </c>
      <c r="E12" s="22">
        <v>8.1</v>
      </c>
      <c r="F12" s="92">
        <f t="shared" ref="F12:F18" si="0">IF(C12=1,(E12/D12),(D12/E12))</f>
        <v>1</v>
      </c>
      <c r="K12" s="47"/>
      <c r="L12" s="48"/>
      <c r="M12" s="49"/>
      <c r="N12" s="49"/>
      <c r="O12" s="50"/>
    </row>
    <row r="13" spans="1:15" s="10" customFormat="1" ht="83.25" customHeight="1">
      <c r="A13" s="84" t="s">
        <v>110</v>
      </c>
      <c r="B13" s="86" t="s">
        <v>95</v>
      </c>
      <c r="C13" s="22">
        <v>1</v>
      </c>
      <c r="D13" s="22" t="s">
        <v>96</v>
      </c>
      <c r="E13" s="22" t="s">
        <v>96</v>
      </c>
      <c r="F13" s="92">
        <v>0</v>
      </c>
      <c r="K13" s="47"/>
      <c r="L13" s="48"/>
      <c r="M13" s="49"/>
      <c r="N13" s="49"/>
      <c r="O13" s="50"/>
    </row>
    <row r="14" spans="1:15" s="10" customFormat="1" ht="78.75" customHeight="1">
      <c r="A14" s="84" t="s">
        <v>111</v>
      </c>
      <c r="B14" s="86" t="s">
        <v>87</v>
      </c>
      <c r="C14" s="145">
        <v>1</v>
      </c>
      <c r="D14" s="53">
        <v>42</v>
      </c>
      <c r="E14" s="52">
        <v>40</v>
      </c>
      <c r="F14" s="92">
        <f t="shared" si="0"/>
        <v>0.95238095238095233</v>
      </c>
      <c r="K14" s="47"/>
      <c r="L14" s="48"/>
      <c r="M14" s="49"/>
      <c r="N14" s="49"/>
      <c r="O14" s="50"/>
    </row>
    <row r="15" spans="1:15" s="10" customFormat="1" ht="62.25" customHeight="1">
      <c r="A15" s="84" t="s">
        <v>112</v>
      </c>
      <c r="B15" s="86" t="s">
        <v>88</v>
      </c>
      <c r="C15" s="83">
        <v>2</v>
      </c>
      <c r="D15" s="83">
        <v>194</v>
      </c>
      <c r="E15" s="83">
        <v>194</v>
      </c>
      <c r="F15" s="92">
        <f t="shared" si="0"/>
        <v>1</v>
      </c>
      <c r="K15" s="47"/>
      <c r="L15" s="48"/>
      <c r="M15" s="49"/>
      <c r="N15" s="49"/>
      <c r="O15" s="50"/>
    </row>
    <row r="16" spans="1:15" s="10" customFormat="1" ht="84" customHeight="1">
      <c r="A16" s="85" t="s">
        <v>113</v>
      </c>
      <c r="B16" s="86" t="s">
        <v>88</v>
      </c>
      <c r="C16" s="83">
        <v>1</v>
      </c>
      <c r="D16" s="83">
        <v>2650</v>
      </c>
      <c r="E16" s="83">
        <v>5864</v>
      </c>
      <c r="F16" s="92">
        <f t="shared" si="0"/>
        <v>2.2128301886792454</v>
      </c>
      <c r="K16" s="47"/>
      <c r="L16" s="48"/>
      <c r="M16" s="49"/>
      <c r="N16" s="49"/>
      <c r="O16" s="50"/>
    </row>
    <row r="17" spans="1:15" s="10" customFormat="1" ht="32.25" customHeight="1">
      <c r="A17" s="84" t="s">
        <v>114</v>
      </c>
      <c r="B17" s="86" t="s">
        <v>95</v>
      </c>
      <c r="C17" s="83">
        <v>1</v>
      </c>
      <c r="D17" s="83">
        <v>1</v>
      </c>
      <c r="E17" s="83">
        <v>1</v>
      </c>
      <c r="F17" s="92">
        <f t="shared" si="0"/>
        <v>1</v>
      </c>
      <c r="K17" s="47"/>
      <c r="L17" s="48"/>
      <c r="M17" s="49"/>
      <c r="N17" s="49"/>
      <c r="O17" s="50"/>
    </row>
    <row r="18" spans="1:15" s="10" customFormat="1" ht="37.5" customHeight="1">
      <c r="A18" s="85" t="s">
        <v>125</v>
      </c>
      <c r="B18" s="86" t="s">
        <v>117</v>
      </c>
      <c r="C18" s="22">
        <v>2</v>
      </c>
      <c r="D18" s="22">
        <v>50</v>
      </c>
      <c r="E18" s="22">
        <v>3</v>
      </c>
      <c r="F18" s="92">
        <f t="shared" si="0"/>
        <v>16.666666666666668</v>
      </c>
      <c r="K18" s="47"/>
      <c r="L18" s="48"/>
      <c r="M18" s="49"/>
      <c r="N18" s="49"/>
      <c r="O18" s="50"/>
    </row>
    <row r="19" spans="1:15" s="10" customFormat="1">
      <c r="A19" s="79" t="s">
        <v>126</v>
      </c>
      <c r="B19" s="87">
        <v>1</v>
      </c>
    </row>
    <row r="20" spans="1:15" s="10" customFormat="1">
      <c r="A20" s="10" t="s">
        <v>67</v>
      </c>
      <c r="B20" s="79">
        <v>2</v>
      </c>
    </row>
    <row r="21" spans="1:15" s="10" customFormat="1">
      <c r="A21" s="54" t="s">
        <v>3</v>
      </c>
      <c r="B21" s="55">
        <f>1/B8*SUM(F11:F18)</f>
        <v>2.8539847259658582</v>
      </c>
      <c r="D21" s="45" t="s">
        <v>13</v>
      </c>
      <c r="E21" s="55">
        <f>B21</f>
        <v>2.8539847259658582</v>
      </c>
    </row>
    <row r="22" spans="1:15" s="10" customFormat="1"/>
    <row r="23" spans="1:15" s="10" customFormat="1">
      <c r="A23" s="75" t="s">
        <v>12</v>
      </c>
      <c r="B23" s="75"/>
      <c r="C23" s="75"/>
      <c r="D23" s="75"/>
      <c r="E23" s="75"/>
      <c r="F23" s="75"/>
      <c r="G23" s="75"/>
      <c r="H23" s="43"/>
    </row>
    <row r="24" spans="1:15" s="10" customFormat="1"/>
    <row r="25" spans="1:15" s="10" customFormat="1" ht="18">
      <c r="B25" s="31" t="s">
        <v>100</v>
      </c>
      <c r="C25" s="31" t="s">
        <v>101</v>
      </c>
      <c r="D25" s="31" t="s">
        <v>5</v>
      </c>
    </row>
    <row r="26" spans="1:15" s="10" customFormat="1">
      <c r="B26" s="56">
        <v>11695.8</v>
      </c>
      <c r="C26" s="56">
        <f>Табл.13!F7</f>
        <v>6655.1</v>
      </c>
      <c r="D26" s="57">
        <f>B26/C26</f>
        <v>1.7574191221769768</v>
      </c>
    </row>
    <row r="27" spans="1:15" s="10" customFormat="1" ht="15.75" thickBot="1"/>
    <row r="28" spans="1:15" s="10" customFormat="1" ht="35.1" customHeight="1" thickBot="1">
      <c r="B28" s="187" t="s">
        <v>73</v>
      </c>
      <c r="C28" s="188"/>
      <c r="D28" s="188"/>
      <c r="E28" s="189"/>
      <c r="F28" s="190">
        <f>(B21+E21)/D26</f>
        <v>3.247927247349542</v>
      </c>
      <c r="G28" s="191"/>
    </row>
    <row r="29" spans="1:15" s="10" customFormat="1"/>
    <row r="30" spans="1:15" s="10" customFormat="1">
      <c r="B30" s="185" t="s">
        <v>74</v>
      </c>
      <c r="C30" s="185"/>
      <c r="D30" s="185"/>
      <c r="E30" s="185"/>
      <c r="F30" s="186" t="s">
        <v>77</v>
      </c>
      <c r="G30" s="186"/>
    </row>
    <row r="31" spans="1:15" s="10" customFormat="1">
      <c r="B31" s="185" t="s">
        <v>75</v>
      </c>
      <c r="C31" s="185"/>
      <c r="D31" s="185"/>
      <c r="E31" s="185"/>
      <c r="F31" s="186" t="s">
        <v>78</v>
      </c>
      <c r="G31" s="186"/>
    </row>
    <row r="32" spans="1:15" s="10" customFormat="1">
      <c r="B32" s="185" t="s">
        <v>76</v>
      </c>
      <c r="C32" s="185"/>
      <c r="D32" s="185"/>
      <c r="E32" s="185"/>
      <c r="F32" s="186" t="s">
        <v>79</v>
      </c>
      <c r="G32" s="186"/>
    </row>
    <row r="33" s="10" customFormat="1"/>
    <row r="34" s="10" customFormat="1"/>
    <row r="35" s="10" customFormat="1"/>
  </sheetData>
  <mergeCells count="11">
    <mergeCell ref="B30:E30"/>
    <mergeCell ref="B31:E31"/>
    <mergeCell ref="A2:A3"/>
    <mergeCell ref="B32:E32"/>
    <mergeCell ref="F30:G30"/>
    <mergeCell ref="F31:G31"/>
    <mergeCell ref="F32:G32"/>
    <mergeCell ref="B28:E28"/>
    <mergeCell ref="F28:G28"/>
    <mergeCell ref="B2:G3"/>
    <mergeCell ref="B4:G4"/>
  </mergeCells>
  <pageMargins left="0.70866141732283472" right="0.31496062992125984" top="0.74803149606299213" bottom="0.53" header="0.31496062992125984" footer="0.31496062992125984"/>
  <pageSetup paperSize="9" scale="8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Титул</vt:lpstr>
      <vt:lpstr>Табл.11</vt:lpstr>
      <vt:lpstr>Табл.12</vt:lpstr>
      <vt:lpstr>Табл.13</vt:lpstr>
      <vt:lpstr>Табл.14</vt:lpstr>
      <vt:lpstr>Табл.16</vt:lpstr>
      <vt:lpstr>Изменения МП</vt:lpstr>
      <vt:lpstr>Оц.Эфф.МП</vt:lpstr>
      <vt:lpstr>Табл.11!Область_печати</vt:lpstr>
      <vt:lpstr>Табл.12!Область_печати</vt:lpstr>
      <vt:lpstr>Табл.14!Область_печати</vt:lpstr>
      <vt:lpstr>Табл.16!Область_печати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odn</dc:creator>
  <cp:lastModifiedBy>sheu</cp:lastModifiedBy>
  <cp:lastPrinted>2025-03-05T13:05:18Z</cp:lastPrinted>
  <dcterms:created xsi:type="dcterms:W3CDTF">2013-07-25T11:10:50Z</dcterms:created>
  <dcterms:modified xsi:type="dcterms:W3CDTF">2025-03-27T10:47:09Z</dcterms:modified>
</cp:coreProperties>
</file>