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7815"/>
  </bookViews>
  <sheets>
    <sheet name="Титул" sheetId="11" r:id="rId1"/>
    <sheet name="Табл.11" sheetId="8" r:id="rId2"/>
    <sheet name="Табл.12" sheetId="7" r:id="rId3"/>
    <sheet name="Табл.13" sheetId="22" r:id="rId4"/>
    <sheet name="Табл.14" sheetId="5" r:id="rId5"/>
    <sheet name="Табл.16" sheetId="9" r:id="rId6"/>
    <sheet name="Изменения МП" sheetId="13" r:id="rId7"/>
    <sheet name="Оц.Эфф.МП" sheetId="12" r:id="rId8"/>
    <sheet name="Оц.Эфф.Пд_1" sheetId="4" r:id="rId9"/>
    <sheet name="Лист1" sheetId="14" state="hidden" r:id="rId10"/>
    <sheet name="Лист2" sheetId="15" state="hidden" r:id="rId11"/>
    <sheet name="Лист3" sheetId="16" state="hidden" r:id="rId12"/>
    <sheet name="Оц.Эфф.Пд_2" sheetId="18" r:id="rId13"/>
    <sheet name="Оц.Эфф.Пд3" sheetId="19" r:id="rId14"/>
  </sheets>
  <definedNames>
    <definedName name="_xlnm._FilterDatabase" localSheetId="4" hidden="1">Табл.14!$A$6:$F$30</definedName>
    <definedName name="_xlnm.Print_Area" localSheetId="1">Табл.11!$A$1:$G$33</definedName>
    <definedName name="_xlnm.Print_Area" localSheetId="4">Табл.14!$A$1:$E$26</definedName>
  </definedNames>
  <calcPr calcId="125725"/>
</workbook>
</file>

<file path=xl/calcChain.xml><?xml version="1.0" encoding="utf-8"?>
<calcChain xmlns="http://schemas.openxmlformats.org/spreadsheetml/2006/main">
  <c r="E11" i="5"/>
  <c r="D11"/>
  <c r="F6" i="22"/>
  <c r="E6"/>
  <c r="D6"/>
  <c r="F10" i="12" l="1"/>
  <c r="E24" i="5" l="1"/>
  <c r="E21" s="1"/>
  <c r="D24"/>
  <c r="D21" s="1"/>
  <c r="E20"/>
  <c r="D20"/>
  <c r="E18"/>
  <c r="D18"/>
  <c r="E16"/>
  <c r="D16"/>
  <c r="E13"/>
  <c r="E6" s="1"/>
  <c r="D13"/>
  <c r="D6" s="1"/>
  <c r="D14" l="1"/>
  <c r="D5" s="1"/>
  <c r="E14"/>
  <c r="E5" s="1"/>
  <c r="G18" i="19" l="1"/>
  <c r="G17"/>
  <c r="G15"/>
  <c r="G16"/>
  <c r="G12"/>
  <c r="G13"/>
  <c r="G14"/>
  <c r="G11"/>
  <c r="F17" i="18"/>
  <c r="F16"/>
  <c r="F15"/>
  <c r="F12"/>
  <c r="F17" i="4"/>
  <c r="F18"/>
  <c r="F12"/>
  <c r="F13"/>
  <c r="F14"/>
  <c r="F15"/>
  <c r="F16"/>
  <c r="F11"/>
  <c r="F35" i="12"/>
  <c r="F34"/>
  <c r="F33"/>
  <c r="F32"/>
  <c r="F30"/>
  <c r="F26"/>
  <c r="F27"/>
  <c r="F28"/>
  <c r="F29"/>
  <c r="F25"/>
  <c r="F24"/>
  <c r="F20"/>
  <c r="F18"/>
  <c r="F16"/>
  <c r="F15"/>
  <c r="F11"/>
  <c r="F12"/>
  <c r="F13"/>
  <c r="F14"/>
  <c r="D45"/>
  <c r="E29" i="19"/>
  <c r="D28" i="18"/>
  <c r="B23" l="1"/>
  <c r="F30" s="1"/>
  <c r="C24" i="19"/>
  <c r="G31" s="1"/>
  <c r="D29" i="4"/>
  <c r="B24" l="1"/>
  <c r="F31" l="1"/>
  <c r="E40" i="12"/>
  <c r="F47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4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6.xml><?xml version="1.0" encoding="utf-8"?>
<comments xmlns="http://schemas.openxmlformats.org/spreadsheetml/2006/main">
  <authors>
    <author>odn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sharedStrings.xml><?xml version="1.0" encoding="utf-8"?>
<sst xmlns="http://schemas.openxmlformats.org/spreadsheetml/2006/main" count="650" uniqueCount="256">
  <si>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</si>
  <si>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</si>
  <si>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</si>
  <si>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</si>
  <si>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</si>
  <si>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</si>
  <si>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</si>
  <si>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</si>
  <si>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</si>
  <si>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</si>
  <si>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</si>
  <si>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</si>
  <si>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</si>
  <si>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</si>
  <si>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</si>
  <si>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</si>
  <si>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</si>
  <si>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</si>
  <si>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</si>
  <si>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</si>
  <si>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</si>
  <si>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</si>
  <si>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</si>
  <si>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</si>
  <si>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</si>
  <si>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</si>
  <si>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</si>
  <si>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</si>
  <si>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</si>
  <si>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</si>
  <si>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</si>
  <si>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</si>
  <si>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</si>
  <si>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</si>
  <si>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</si>
  <si>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</si>
  <si>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</si>
  <si>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</si>
  <si>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</si>
  <si>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</si>
  <si>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Ответственный исполнитель, соисполнители </t>
  </si>
  <si>
    <t xml:space="preserve">Расходы (тыс. руб.), годы               </t>
  </si>
  <si>
    <t>кассовое исполнение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</si>
  <si>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</si>
  <si>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</si>
  <si>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</si>
  <si>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</si>
  <si>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</si>
  <si>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</si>
  <si>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</si>
  <si>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</si>
  <si>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</si>
  <si>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</si>
  <si>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>федеральный бюджет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</si>
  <si>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</si>
  <si>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</si>
  <si>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</si>
  <si>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</si>
  <si>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</si>
  <si>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</si>
  <si>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</si>
  <si>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</si>
  <si>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</si>
  <si>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</si>
  <si>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</si>
  <si>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</si>
  <si>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</si>
  <si>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</si>
  <si>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</si>
  <si>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Ед.</t>
  </si>
  <si>
    <t>ед.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</si>
  <si>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</si>
  <si>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</si>
  <si>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</si>
  <si>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</si>
  <si>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</si>
  <si>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</si>
  <si>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</si>
  <si>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</si>
  <si>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</si>
  <si>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</si>
  <si>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 xml:space="preserve"> 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</si>
  <si>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</si>
  <si>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</si>
  <si>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</si>
  <si>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</si>
  <si>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</si>
  <si>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</si>
  <si>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Значение индикатора оценивается положительно</t>
  </si>
  <si>
    <t xml:space="preserve">Сведения об изменениях внесенных в муниципальную программу </t>
  </si>
  <si>
    <t>%</t>
  </si>
  <si>
    <t xml:space="preserve">Значение индикатора оценивается положительно
</t>
  </si>
  <si>
    <t>Январь</t>
  </si>
  <si>
    <t>Декабрь</t>
  </si>
  <si>
    <t>Повышение профессионального уровня муниципальных служащих</t>
  </si>
  <si>
    <t>Обеспечение исполнения требований федерального законодательства о муниципальной службе</t>
  </si>
  <si>
    <t>апрель</t>
  </si>
  <si>
    <t>июнь</t>
  </si>
  <si>
    <t>получение данных мониторинга уровня доверия граждан к деятельности органов местного самоуправления района</t>
  </si>
  <si>
    <t>август</t>
  </si>
  <si>
    <t>декабрь</t>
  </si>
  <si>
    <t xml:space="preserve">август </t>
  </si>
  <si>
    <t>социологическое исследование не проводилось</t>
  </si>
  <si>
    <t>Техническое обеспечение</t>
  </si>
  <si>
    <t>Значение показателя оценивается положительно</t>
  </si>
  <si>
    <t>октябрь</t>
  </si>
  <si>
    <t>ноябрь</t>
  </si>
  <si>
    <t>Отношение объема просроченной кредиторской задолженности консолидированного бюджета муниципального района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района*</t>
  </si>
  <si>
    <t>нет</t>
  </si>
  <si>
    <t>Совершенствование предоставления государственных и муниципальных услуг, обеспечение эффективной деятельности МУ "МФЦ в Череповецком муниципальном районе"</t>
  </si>
  <si>
    <t>январь</t>
  </si>
  <si>
    <t>Обеспечение эффективной деятельности администрации района по решению вопросов местного значения</t>
  </si>
  <si>
    <t>МУ "МФЦ в Череповецком муниципальном районе"</t>
  </si>
  <si>
    <t>Подпрограмма 3</t>
  </si>
  <si>
    <t>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 предоставления государственных и муниципальных услуг</t>
  </si>
  <si>
    <t>Отдел муниципальной службы и кадровой политики</t>
  </si>
  <si>
    <t>Отдел муниципальной службы и кадровой политики администрации района</t>
  </si>
  <si>
    <t>Отдел МСиКП</t>
  </si>
  <si>
    <t>Совершенствование системы муниципальной службы в Череповецком муниципальном районе на 2020-2025 годы</t>
  </si>
  <si>
    <t>Отношение объема просроченной кредиторской задолженности консолидированного бюджета муниципального района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</t>
  </si>
  <si>
    <t>zes@cherra.ru</t>
  </si>
  <si>
    <t>Доля типовых муниципальных услуг, предоставляемых в электронной форме, для которых обеспечена возможность предоставления в электронной форме выше III этапа</t>
  </si>
  <si>
    <t>Доля граждан, использующих механизм получения государственных и муниципальных услуг в электронной форме</t>
  </si>
  <si>
    <t>Уровень удовлетворенности граждан качеством и доступностью предоставления государственных и муниципальных услуг, предоставляемых органами местного самоуправления и многофункциональным центром Череповецкого муниципального района</t>
  </si>
  <si>
    <t>Доля жителей района – пользователей Порталов госуслуг от общего количества населения в возрасте до 14 лет</t>
  </si>
  <si>
    <t>Доля заявлений о предоставлении муниципальных услуг, поданых в электронной форме в органы местного самоуправления района, в общем количестве заявлений о предоставлении муниципальных услуг, поданных в органы местного самоуправленяи района, в отношении муниципальных услуг, переведенных в электронный вид выше III этапа</t>
  </si>
  <si>
    <t>Доля населения района, повысивших уровень компетенций в сфере информационных технологий, в том числе в рамках регионального проекта "Электронный гражданин Вологодской области"</t>
  </si>
  <si>
    <t>Индекс взаимодействия с Государственной информационной системой о государственных и муниципальных платежах администраторов начислений района</t>
  </si>
  <si>
    <t>Доля работников администрации района, получивших дополнительное профессиональное образование</t>
  </si>
  <si>
    <t>Доля работников администрации района, принявших участие в мероприятиях, направленных на профессиональное развитие</t>
  </si>
  <si>
    <t>Доля подготовленных нормативных правовых актов района, регулирующих вопросы муниципальной службы</t>
  </si>
  <si>
    <t>Доля должностей администрации района, должностные инструкции которых содержат показатели результативности</t>
  </si>
  <si>
    <t>Отношение количества работников администрации района, уволившихся по собственному желанию, к общему количеству работников администрации района</t>
  </si>
  <si>
    <t>Доля кандидатов на должности администрации района, при оценке которых были использованы эффективные оценочные процедуры, основанные на принципах открытости и объективности</t>
  </si>
  <si>
    <t xml:space="preserve">Доля лиц, включенных в резерв управленческих кадров района, назначенных на должности руководителей, от общего числа 
назначенных руководителей
</t>
  </si>
  <si>
    <t>Количество обращений граждан, представителей коммерческих структур,  надзорных и правоохранительных органов, поступивших в администрацию            района, по фактам проявлений коррупции  в органах местного самоуправления района, по результатам проверки которых выявлены правонарушения коррупционного характера</t>
  </si>
  <si>
    <t>Количество муниципальных служащих, допустивших нарушения законодательства о противодействии коррупции, соблюдении ограничений и запретов, связанных с прохождением муниципальной службы</t>
  </si>
  <si>
    <t>Доля проектов нормативных правовых актов органов местного самоуправления, по которым антикоррупционная экспертиза проведена</t>
  </si>
  <si>
    <t>Количество руководителей муниципальных учреждений района, учредителем которых является администрация района, допустивших нарушения законодательства о противодействии коррупции</t>
  </si>
  <si>
    <t>Количество нарушений законодательства о противодействии коррупции, ограничений и запретов, связанных с прохождением муниципальной службы</t>
  </si>
  <si>
    <t>Снижение доли объема бюджетных средств, израсходованных путем проведения «безальтернативных» закупок, в общем объеме государственных закупок</t>
  </si>
  <si>
    <t>Количество лиц, в должностные обязанности которых входит участие в противодействии коррупции, повысивших квалификацию по направлению «Противодействие коррупции»</t>
  </si>
  <si>
    <t>ед</t>
  </si>
  <si>
    <t>Уровень коррупционной обстановки в районе</t>
  </si>
  <si>
    <t>Доля муниципальных услуг, предоставляемых в электронной форме, от общего числа услуг, подлежащих переводу*</t>
  </si>
  <si>
    <t>Доля населения района, повысивших уровень компетенций в сфере информационных технологий, в том числе в рамках регионального проекта «Электронный гражданин Вологодской области» от численности населения района</t>
  </si>
  <si>
    <t>Доля заявлений о предоставлении муниципальных услуг, поданных в электронной форме в органы местного самоуправления района, в общем количестве заявлений о предоставлении муниципальных услуг, поданных в органы местного самоуправления района, в отношении муниципальных услуг, переведенных в электронный вид выше III этапа</t>
  </si>
  <si>
    <t xml:space="preserve"> Уровень удовлетворенности граждан качеством и доступностью предоставления государственных и муниципальных услуг*</t>
  </si>
  <si>
    <t>Количество обращений граждан, представителей коммерческих структур, надзорных и правоохранительных органов, поступивших в администрацию района, по фактам проявлений коррупции в органах местного самоуправления района и муниципальных учреждениях района, учредителем которых является администрация района, по результатам проверки которых выявлены правонарушения коррупционного характера</t>
  </si>
  <si>
    <t>Доля муниципальных услуг, функций и сервисов, предоставляемых в цифровом формате без необходимости личного посещения органов местного самоуправления и муниципальных организаций</t>
  </si>
  <si>
    <t>&gt; 43</t>
  </si>
  <si>
    <t>Зяблова Е.С.</t>
  </si>
  <si>
    <t>8(202)24-01-03</t>
  </si>
  <si>
    <t xml:space="preserve">Количество лиц, замещающих должности  муниципальной службы в структурных подразделениях и органах администрации района 
на 1 000 человек населения
</t>
  </si>
  <si>
    <t>Доля лиц, замещающих должности  муниципальной службы в структурных подразделениях и органах администрации района на 1 000 человек населения</t>
  </si>
  <si>
    <t>Значение показателя оценивается положительно. Отклонение значений показателя связано с введением в действие новой структуры администрации Череповецкого муниципального района</t>
  </si>
  <si>
    <t>Основное мероприятие "Совершенствование организационных и правовых механизмов профессиональной служебной деятельности"</t>
  </si>
  <si>
    <t>бюджет района</t>
  </si>
  <si>
    <t>областной бюджет</t>
  </si>
  <si>
    <t>бюджет сельских поселений</t>
  </si>
  <si>
    <t>Итого</t>
  </si>
  <si>
    <t>Основное мероприятие "Формирование системы дополнительного профессионального образования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района"</t>
  </si>
  <si>
    <t>Основное мероприятие "Повышение квалификации лиц, в должностные обязанности которых входит участие в противодействии коррупции"</t>
  </si>
  <si>
    <t>Основное мероприятие "Правовое просвещение и правовое информирование граждан по вопросам противодействия коррупции"</t>
  </si>
  <si>
    <t>Основное мероприятие "Организация информирования граждан по вопросам противодействия коррупции"</t>
  </si>
  <si>
    <t xml:space="preserve">Основное мероприятие "Совершенствование предоставления муниципальных услуг" </t>
  </si>
  <si>
    <t>"Совершенствование системы муниципальной службы в Череповецком муниципальном районе"</t>
  </si>
  <si>
    <t>"Обеспечение защиты прав и законных интересов граждан, общества от угроз, связанных с коррупцией"</t>
  </si>
  <si>
    <t>"Снижение административных барьеров, повышение качества и доступности муниципальных услуг, в том числе на базе многофункционального центра организации предоставления государственных и муниципальных услуг"</t>
  </si>
  <si>
    <t>Подпрограмма 1</t>
  </si>
  <si>
    <t>Подпрограмма 2</t>
  </si>
  <si>
    <t xml:space="preserve">сводная бюджетная роспись на отчетную дату &lt;6&gt;             </t>
  </si>
  <si>
    <t xml:space="preserve">сводная бюджетная роспись, план 
на 1 января отчетного года
</t>
  </si>
  <si>
    <t>"Совершенствование организационных и правовых механизмов профессиональной служебной деятельности"</t>
  </si>
  <si>
    <t>Основное мероприятие 1.1</t>
  </si>
  <si>
    <t>"Формирование системы дополнительного профессионального образования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района"</t>
  </si>
  <si>
    <t>Основное мероприятие 2.3</t>
  </si>
  <si>
    <t>"Повышение квалификации лиц, в должностные обязанности которых входит участие в противодействии коррупции"</t>
  </si>
  <si>
    <t>"Правовое просвещение и правовое информирование граждан по вопросам противодействия коррупции"</t>
  </si>
  <si>
    <t>"Организация информирования граждан по вопросам противодействия коррупции"</t>
  </si>
  <si>
    <t xml:space="preserve">"Совершенствование предоставления муниципальных услуг" </t>
  </si>
  <si>
    <t>Основное мероприятие 3.1</t>
  </si>
  <si>
    <t xml:space="preserve">Подпрограмма 3                                       </t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</si>
  <si>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1.4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Формирование системы профессиональной подготовки, переподготовки и профессионального развития муниципальных служащих и работников, осуществляющих техническое обеспечение деятельности структурных подразделений и органов администрации района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</si>
  <si>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3.1   </t>
    </r>
    <r>
      <rPr>
        <sz val="11"/>
        <color theme="1"/>
        <rFont val="Calibri"/>
        <family val="2"/>
        <charset val="204"/>
        <scheme val="minor"/>
      </rPr>
      <t xml:space="preserve">                          Совершенствование предоставления муниципальных услуг </t>
    </r>
  </si>
  <si>
    <t xml:space="preserve">Количество лиц, замещающих должности  муниципальной службы в структурных подразделениях и органах администрации района на 1 000 человек населения
</t>
  </si>
  <si>
    <t xml:space="preserve">Доля лиц, включенных в резерв управленческих кадров района, назначенных на должности руководителей, от общего числа назначенных руководителей
</t>
  </si>
  <si>
    <t>Корректировка объема финансирования Программы</t>
  </si>
  <si>
    <t>Организационные мероприятия по подготовке конкурса на звание "Лучший муниципальный служащий Череповецкого муниципального района"</t>
  </si>
  <si>
    <t>Организационные мероприятия проведены</t>
  </si>
  <si>
    <t>Обеспечена эффективная деятельность администрации района по решению вопросов местного значения</t>
  </si>
  <si>
    <t xml:space="preserve">Обеспечение дополнительных мер социальной поддержки работникам органов местного самоуправления </t>
  </si>
  <si>
    <t xml:space="preserve">Обеспечены дополнительные меры социальной поддержки работникам органов местного самоуправления </t>
  </si>
  <si>
    <t xml:space="preserve">Обеспечение социальных гарантий лицам, замещавшим муниципальные должности и должности мунициципальной службы в органах местного самоуправления Череповецкого муниципального района </t>
  </si>
  <si>
    <t xml:space="preserve">Обеспечены социальные гарантии лицам, замещавшим муниципальные должности и должности мунициципальной службы в органах местного самоуправления Череповецкого муниципального района </t>
  </si>
  <si>
    <t>Обеспечение исполнения требований муниципальных правовых актов</t>
  </si>
  <si>
    <t>Обеспечены выплаты ежеквартального денежного вознаграждения лицам, удостоенным звания "Почетный гражданин Череповецкого муниципального района"</t>
  </si>
  <si>
    <t>Технически обеспечены</t>
  </si>
  <si>
    <t>Усовершенствованнно предоставление государственных и муниципальных услуг, обеспечение эффективной деятельности МУ "МФЦ в Череповецком муниципальном районе"</t>
  </si>
  <si>
    <t>Отдел МСиКП, МУ "МФЦ в Череповецком муниципальном районе"</t>
  </si>
  <si>
    <t>Таблица 13</t>
  </si>
  <si>
    <t>администрация Череповецкого муниципального района</t>
  </si>
  <si>
    <t>Совершенствование муниципального управления в Череповецком муниципальном районе на 2020-2026 годы</t>
  </si>
  <si>
    <t>г.Череповец 2025</t>
  </si>
  <si>
    <t xml:space="preserve">               28.02.2025</t>
  </si>
  <si>
    <t xml:space="preserve">Совершенствование муниципального управления в Череповецком муниципальном районе на 2020-2026 годы                 </t>
  </si>
  <si>
    <t xml:space="preserve">Сведения о степени выполнения основных мероприятий  муниципальной программы "Совершенствование муниципального управления в Череповецком муниципальном районе на 2020-2026 годы"
</t>
  </si>
  <si>
    <t>Финансирование на 2024 год не предусмотрено</t>
  </si>
  <si>
    <t xml:space="preserve">Осуществлены: 1. Обязательная диспансеризация 53 муниципальных служащих администрации района;                        2. Страхование 61 муниципальных служащих администрации района  </t>
  </si>
  <si>
    <t>Осуществлено повышение квалификации (переподготовки) 21 муниципального служащего и работников структурных подразделений и органов администрации района</t>
  </si>
  <si>
    <t>Проведено обучение 28 муниципальных служащих</t>
  </si>
  <si>
    <t>Совершенствование системы муниципальной службы в Череповецком муниципальном районе на 2020-2026 годы</t>
  </si>
  <si>
    <t>текущий год  2025</t>
  </si>
  <si>
    <t xml:space="preserve"> Муниципальная программа "Совершенствование муниципального управления в Череповецком муниципальном районе на 2020-2026 годы"       </t>
  </si>
  <si>
    <t>Внесение изменений в постановление администрации района от 24.09.2019 № 1434 «Об утверждении муниципальной программы «Совершенствование муниципального управления в Череповецком муниципальном районе на 2020-2026 годы»</t>
  </si>
  <si>
    <t xml:space="preserve">Постановление администрации района от 06.02.2024 № 55 </t>
  </si>
  <si>
    <t>Постановление администрации района от 12.02.2024 № 60</t>
  </si>
  <si>
    <t>Постановление администрации района от 13.02.2024 № 64</t>
  </si>
  <si>
    <t>Постановление администрации района от 10.04.2024 № 161</t>
  </si>
  <si>
    <t>Постановление администрации района от 11.07.2024 № 315</t>
  </si>
  <si>
    <t>Постановление администрации района от 12.09.2024 № 409</t>
  </si>
  <si>
    <t>Постановление  администрации района от 15.11.2024 № 575</t>
  </si>
  <si>
    <t>Постановление  администрации района от 20.12.2024 № 657</t>
  </si>
  <si>
    <t xml:space="preserve">"Обеспечение защиты прав и законных интересов граждан, общества от угроз, связанных с коррупцией на 2020-2026 годы" </t>
  </si>
  <si>
    <t>Основное мероприятие 1.4</t>
  </si>
  <si>
    <t>Основное мероприятие 2.4</t>
  </si>
  <si>
    <t>Основное мероприятие 2.5</t>
  </si>
  <si>
    <t>1.1.</t>
  </si>
  <si>
    <t>1.2.</t>
  </si>
  <si>
    <t xml:space="preserve"> Обеспечение выплаты ежеквартального денежного вознаграждения лицам, удостоенным звания "Почетный гражданин Череповецкого муниципального района"</t>
  </si>
  <si>
    <t>Обеспечение эффективной деятельности администрации района для выполнения полномочий по решению вопросов местного значения</t>
  </si>
  <si>
    <t>Организация и проведение конкурса на звание "Лучший муниципальный служащий Череповецкого муниципального района"</t>
  </si>
  <si>
    <t>Исполнение требований федерального законодательства о муниципальной службе (обязательная диспансериза-ция муниципальных служащих,            страхование муниципальных              служащих)</t>
  </si>
  <si>
    <t>Проведение социологическими методами исследования уровня доверия граждан к деятельности органов местного самоуправления района (с привлечением специализированных организаций)</t>
  </si>
  <si>
    <t xml:space="preserve">Техническое обеспечение деятельности Комиссии по соблюдению требований к служебному поведению муниципальных служащих администрации Череповецкого муниципального района  и урегулированию конфликтов интересов и комиссии по противодействию коррупции администрации Череповецкого муниципального  района                                             </t>
  </si>
  <si>
    <t>1.1.1.</t>
  </si>
  <si>
    <t>1.1.2.</t>
  </si>
  <si>
    <t>1.1.3.</t>
  </si>
  <si>
    <t>1.1.4.</t>
  </si>
  <si>
    <t>1.1.5.</t>
  </si>
  <si>
    <t>1.1.6.</t>
  </si>
  <si>
    <t>2.1.</t>
  </si>
  <si>
    <t>2.1.1.</t>
  </si>
  <si>
    <t>2.1.2.</t>
  </si>
  <si>
    <t>2.1.3.</t>
  </si>
  <si>
    <t>3.1.</t>
  </si>
  <si>
    <r>
      <t xml:space="preserve">Основное мероприятие 1.1.  </t>
    </r>
    <r>
      <rPr>
        <sz val="11"/>
        <color theme="1"/>
        <rFont val="Calibri"/>
        <family val="2"/>
        <charset val="204"/>
        <scheme val="minor"/>
      </rPr>
      <t>Совершенствование организационных и правовых механизмов профессиональной служебной деятельности</t>
    </r>
  </si>
  <si>
    <r>
      <rPr>
        <b/>
        <sz val="11"/>
        <color theme="1"/>
        <rFont val="Calibri"/>
        <family val="2"/>
        <charset val="204"/>
        <scheme val="minor"/>
      </rPr>
      <t>Основное мероприятие 2.3.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Повышение квалификации лиц, в должностные обязанности которых входит участие в противодействии коррупции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</si>
  <si>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2.4.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Правовое просвещение и правовое информирование граждан по вопросам противодействия коррупции                                    </t>
    </r>
  </si>
  <si>
    <t>2.2.</t>
  </si>
  <si>
    <t xml:space="preserve">Организация и обеспечение своевременного прохождения переподготовки (повышения квалификации ) муниципальных служащих (работников ) администрации района, в должностные х входит участие в противодействии коррупции (в т.ч. осуществляющих антикоррупционную экспертизу проектов муниципальных нормативных актов  </t>
  </si>
  <si>
    <t xml:space="preserve">с 1 января 2025 года муниципальная программа утратила силу
</t>
  </si>
  <si>
    <t xml:space="preserve"> - </t>
  </si>
  <si>
    <t>«Совершенствование муниципального управления в Череповецком муниципальном районе на 2020-2026 годы»</t>
  </si>
  <si>
    <t xml:space="preserve">"Совершенствование системы муниципальной службы в Череповецком муниципальном районе на 2020-2026 годы" </t>
  </si>
  <si>
    <t>Количество обращений граждан, представителей коммерческих структур, надзорных и правоохранительных органов, поступивших в администрацию района, по фактам проявлений коррупции в органах местного самоуправления района, по результатам проверки которых выявлены правонарушения коррупционного характера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</si>
</sst>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00\.00\.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6" fontId="10" fillId="0" borderId="1" xfId="0" applyNumberFormat="1" applyFont="1" applyFill="1" applyBorder="1" applyAlignment="1" applyProtection="1">
      <protection hidden="1"/>
    </xf>
    <xf numFmtId="166" fontId="10" fillId="0" borderId="1" xfId="0" applyNumberFormat="1" applyFont="1" applyFill="1" applyBorder="1" applyAlignment="1" applyProtection="1">
      <alignment wrapText="1"/>
      <protection hidden="1"/>
    </xf>
    <xf numFmtId="0" fontId="10" fillId="0" borderId="1" xfId="0" applyNumberFormat="1" applyFont="1" applyFill="1" applyBorder="1" applyAlignment="1" applyProtection="1">
      <alignment wrapText="1"/>
      <protection hidden="1"/>
    </xf>
    <xf numFmtId="165" fontId="10" fillId="0" borderId="1" xfId="0" applyNumberFormat="1" applyFont="1" applyFill="1" applyBorder="1" applyAlignment="1" applyProtection="1">
      <alignment horizontal="left" vertical="top" wrapText="1"/>
      <protection hidden="1"/>
    </xf>
    <xf numFmtId="165" fontId="10" fillId="0" borderId="1" xfId="0" applyNumberFormat="1" applyFont="1" applyFill="1" applyBorder="1" applyAlignment="1" applyProtection="1">
      <alignment vertical="top" wrapText="1"/>
      <protection hidden="1"/>
    </xf>
    <xf numFmtId="0" fontId="12" fillId="0" borderId="8" xfId="0" applyNumberFormat="1" applyFont="1" applyFill="1" applyBorder="1" applyAlignment="1" applyProtection="1">
      <alignment wrapText="1"/>
      <protection hidden="1"/>
    </xf>
    <xf numFmtId="165" fontId="12" fillId="0" borderId="8" xfId="0" applyNumberFormat="1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>
      <alignment horizontal="left" vertical="top" wrapText="1"/>
    </xf>
    <xf numFmtId="165" fontId="12" fillId="0" borderId="1" xfId="0" applyNumberFormat="1" applyFont="1" applyFill="1" applyBorder="1" applyAlignment="1" applyProtection="1">
      <alignment vertical="top" wrapText="1"/>
      <protection hidden="1"/>
    </xf>
    <xf numFmtId="164" fontId="12" fillId="0" borderId="1" xfId="0" applyNumberFormat="1" applyFont="1" applyFill="1" applyBorder="1" applyAlignment="1" applyProtection="1">
      <alignment horizontal="center" vertical="top"/>
      <protection hidden="1"/>
    </xf>
    <xf numFmtId="164" fontId="12" fillId="0" borderId="7" xfId="0" applyNumberFormat="1" applyFont="1" applyFill="1" applyBorder="1" applyAlignment="1" applyProtection="1">
      <alignment horizontal="center" vertical="top"/>
      <protection hidden="1"/>
    </xf>
    <xf numFmtId="164" fontId="12" fillId="0" borderId="19" xfId="0" applyNumberFormat="1" applyFont="1" applyFill="1" applyBorder="1" applyAlignment="1" applyProtection="1">
      <alignment horizontal="center" vertical="top"/>
      <protection hidden="1"/>
    </xf>
    <xf numFmtId="164" fontId="10" fillId="0" borderId="1" xfId="0" applyNumberFormat="1" applyFont="1" applyFill="1" applyBorder="1" applyAlignment="1" applyProtection="1">
      <alignment horizontal="center" vertical="top"/>
      <protection hidden="1"/>
    </xf>
    <xf numFmtId="164" fontId="10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164" fontId="12" fillId="0" borderId="7" xfId="0" applyNumberFormat="1" applyFont="1" applyFill="1" applyBorder="1" applyAlignment="1" applyProtection="1">
      <alignment horizontal="center"/>
      <protection hidden="1"/>
    </xf>
    <xf numFmtId="164" fontId="10" fillId="0" borderId="1" xfId="0" applyNumberFormat="1" applyFont="1" applyFill="1" applyBorder="1" applyAlignment="1" applyProtection="1">
      <alignment horizontal="center"/>
      <protection hidden="1"/>
    </xf>
    <xf numFmtId="164" fontId="10" fillId="0" borderId="18" xfId="0" applyNumberFormat="1" applyFont="1" applyFill="1" applyBorder="1" applyAlignment="1" applyProtection="1">
      <alignment horizontal="center" wrapText="1"/>
      <protection hidden="1"/>
    </xf>
    <xf numFmtId="164" fontId="10" fillId="0" borderId="18" xfId="0" applyNumberFormat="1" applyFont="1" applyFill="1" applyBorder="1" applyAlignment="1" applyProtection="1">
      <alignment horizontal="center"/>
      <protection hidden="1"/>
    </xf>
    <xf numFmtId="164" fontId="12" fillId="0" borderId="18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wrapText="1"/>
      <protection hidden="1"/>
    </xf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/>
    <xf numFmtId="164" fontId="10" fillId="0" borderId="7" xfId="0" applyNumberFormat="1" applyFont="1" applyFill="1" applyBorder="1" applyAlignment="1" applyProtection="1">
      <alignment horizontal="center" vertical="top"/>
      <protection hidden="1"/>
    </xf>
    <xf numFmtId="164" fontId="10" fillId="0" borderId="19" xfId="0" applyNumberFormat="1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5" fontId="10" fillId="0" borderId="1" xfId="0" applyNumberFormat="1" applyFont="1" applyFill="1" applyBorder="1" applyAlignment="1" applyProtection="1">
      <alignment horizontal="left" vertical="top" wrapText="1"/>
      <protection hidden="1"/>
    </xf>
    <xf numFmtId="165" fontId="1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5" fillId="0" borderId="1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s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view="pageBreakPreview" zoomScale="90" zoomScaleSheetLayoutView="90" workbookViewId="0">
      <selection activeCell="G34" sqref="G34"/>
    </sheetView>
  </sheetViews>
  <sheetFormatPr defaultColWidth="9.140625" defaultRowHeight="15.75"/>
  <cols>
    <col min="1" max="1" width="10.5703125" style="20" customWidth="1"/>
    <col min="2" max="3" width="9.140625" style="20"/>
    <col min="4" max="4" width="9.85546875" style="20" customWidth="1"/>
    <col min="5" max="5" width="10.7109375" style="20" customWidth="1"/>
    <col min="6" max="6" width="9.85546875" style="20" customWidth="1"/>
    <col min="7" max="8" width="9.140625" style="20"/>
    <col min="9" max="9" width="10.5703125" style="20" customWidth="1"/>
    <col min="10" max="16384" width="9.140625" style="20"/>
  </cols>
  <sheetData>
    <row r="1" spans="1:9">
      <c r="A1" s="152" t="s">
        <v>201</v>
      </c>
      <c r="B1" s="152"/>
      <c r="C1" s="152"/>
      <c r="D1" s="152"/>
      <c r="E1" s="152"/>
      <c r="F1" s="152"/>
      <c r="G1" s="152"/>
      <c r="H1" s="152"/>
      <c r="I1" s="152"/>
    </row>
    <row r="14" spans="1:9">
      <c r="A14" s="152" t="s">
        <v>71</v>
      </c>
      <c r="B14" s="152"/>
      <c r="C14" s="152"/>
      <c r="D14" s="152"/>
      <c r="E14" s="152"/>
      <c r="F14" s="152"/>
      <c r="G14" s="152"/>
      <c r="H14" s="152"/>
      <c r="I14" s="152"/>
    </row>
    <row r="15" spans="1:9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75.75" customHeight="1">
      <c r="A16" s="153" t="s">
        <v>202</v>
      </c>
      <c r="B16" s="153"/>
      <c r="C16" s="153"/>
      <c r="D16" s="153"/>
      <c r="E16" s="153"/>
      <c r="F16" s="153"/>
      <c r="G16" s="153"/>
      <c r="H16" s="153"/>
      <c r="I16" s="153"/>
    </row>
    <row r="17" spans="1:9" ht="15" customHeight="1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45.75" customHeight="1">
      <c r="A18" s="21"/>
      <c r="B18" s="21"/>
      <c r="D18" s="33" t="s">
        <v>63</v>
      </c>
      <c r="E18" s="33">
        <v>2024</v>
      </c>
      <c r="F18" s="33" t="s">
        <v>64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48" customHeight="1">
      <c r="D28" s="154" t="s">
        <v>72</v>
      </c>
      <c r="E28" s="154"/>
      <c r="F28" s="154"/>
      <c r="G28" s="155" t="s">
        <v>115</v>
      </c>
      <c r="H28" s="155"/>
      <c r="I28" s="155"/>
    </row>
    <row r="29" spans="1:9" ht="48" customHeight="1">
      <c r="D29" s="154" t="s">
        <v>73</v>
      </c>
      <c r="E29" s="154"/>
      <c r="F29" s="154"/>
      <c r="G29" s="155" t="s">
        <v>115</v>
      </c>
      <c r="H29" s="155"/>
      <c r="I29" s="155"/>
    </row>
    <row r="30" spans="1:9">
      <c r="D30" s="156" t="s">
        <v>11</v>
      </c>
      <c r="E30" s="156"/>
      <c r="F30" s="156"/>
      <c r="G30" s="152" t="s">
        <v>151</v>
      </c>
      <c r="H30" s="152"/>
      <c r="I30" s="152"/>
    </row>
    <row r="31" spans="1:9">
      <c r="D31" s="156" t="s">
        <v>62</v>
      </c>
      <c r="E31" s="156"/>
      <c r="F31" s="156"/>
      <c r="G31" s="152" t="s">
        <v>152</v>
      </c>
      <c r="H31" s="152"/>
      <c r="I31" s="152"/>
    </row>
    <row r="32" spans="1:9">
      <c r="D32" s="40"/>
      <c r="E32" s="40"/>
      <c r="F32" s="40" t="s">
        <v>82</v>
      </c>
      <c r="G32" s="157" t="s">
        <v>120</v>
      </c>
      <c r="H32" s="152"/>
      <c r="I32" s="152"/>
    </row>
    <row r="33" spans="1:9" ht="32.1" customHeight="1">
      <c r="D33" s="156" t="s">
        <v>12</v>
      </c>
      <c r="E33" s="156"/>
      <c r="F33" s="156"/>
      <c r="G33" s="151"/>
      <c r="H33" s="151"/>
      <c r="I33" s="151"/>
    </row>
    <row r="34" spans="1:9">
      <c r="G34" s="20" t="s">
        <v>204</v>
      </c>
    </row>
    <row r="36" spans="1:9" ht="15" customHeight="1">
      <c r="D36" s="20" t="s">
        <v>203</v>
      </c>
    </row>
    <row r="38" spans="1:9">
      <c r="A38" s="152"/>
      <c r="B38" s="152"/>
      <c r="C38" s="152"/>
      <c r="D38" s="152"/>
      <c r="E38" s="152"/>
      <c r="F38" s="152"/>
      <c r="G38" s="152"/>
      <c r="H38" s="152"/>
      <c r="I38" s="152"/>
    </row>
  </sheetData>
  <mergeCells count="15">
    <mergeCell ref="G33:I33"/>
    <mergeCell ref="A38:I38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6"/>
  <sheetViews>
    <sheetView zoomScaleNormal="100" zoomScaleSheetLayoutView="100" workbookViewId="0">
      <selection activeCell="F11" sqref="F11"/>
    </sheetView>
  </sheetViews>
  <sheetFormatPr defaultColWidth="9.140625" defaultRowHeight="15"/>
  <cols>
    <col min="1" max="1" width="5.42578125" style="11" customWidth="1"/>
    <col min="2" max="2" width="25.85546875" style="11" customWidth="1"/>
    <col min="3" max="3" width="14.140625" style="11" customWidth="1"/>
    <col min="4" max="4" width="18.28515625" style="11" customWidth="1"/>
    <col min="5" max="5" width="12.140625" style="11" customWidth="1"/>
    <col min="6" max="6" width="12.42578125" style="11" customWidth="1"/>
    <col min="7" max="7" width="40.5703125" style="11" customWidth="1"/>
    <col min="8" max="16384" width="9.140625" style="11"/>
  </cols>
  <sheetData>
    <row r="1" spans="1:9" ht="31.5" customHeight="1">
      <c r="A1" s="159" t="s">
        <v>22</v>
      </c>
      <c r="B1" s="159"/>
      <c r="C1" s="159"/>
      <c r="D1" s="159"/>
      <c r="E1" s="159"/>
      <c r="F1" s="159"/>
      <c r="G1" s="159"/>
    </row>
    <row r="2" spans="1:9">
      <c r="G2" s="10" t="s">
        <v>23</v>
      </c>
    </row>
    <row r="3" spans="1:9" ht="15" customHeight="1">
      <c r="A3" s="160" t="s">
        <v>24</v>
      </c>
      <c r="B3" s="160" t="s">
        <v>25</v>
      </c>
      <c r="C3" s="160" t="s">
        <v>26</v>
      </c>
      <c r="D3" s="163" t="s">
        <v>27</v>
      </c>
      <c r="E3" s="163"/>
      <c r="F3" s="163"/>
      <c r="G3" s="163" t="s">
        <v>84</v>
      </c>
    </row>
    <row r="4" spans="1:9" ht="19.5" customHeight="1">
      <c r="A4" s="161"/>
      <c r="B4" s="161"/>
      <c r="C4" s="161"/>
      <c r="D4" s="164" t="s">
        <v>28</v>
      </c>
      <c r="E4" s="164" t="s">
        <v>29</v>
      </c>
      <c r="F4" s="164"/>
      <c r="G4" s="163"/>
    </row>
    <row r="5" spans="1:9" ht="16.5" customHeight="1">
      <c r="A5" s="162"/>
      <c r="B5" s="162"/>
      <c r="C5" s="162"/>
      <c r="D5" s="164"/>
      <c r="E5" s="97" t="s">
        <v>0</v>
      </c>
      <c r="F5" s="97" t="s">
        <v>1</v>
      </c>
      <c r="G5" s="163"/>
    </row>
    <row r="6" spans="1:9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</row>
    <row r="7" spans="1:9" ht="26.25" customHeight="1">
      <c r="A7" s="99"/>
      <c r="B7" s="165" t="s">
        <v>205</v>
      </c>
      <c r="C7" s="166"/>
      <c r="D7" s="166"/>
      <c r="E7" s="166"/>
      <c r="F7" s="166"/>
      <c r="G7" s="167"/>
    </row>
    <row r="8" spans="1:9" s="218" customFormat="1" ht="81" customHeight="1">
      <c r="A8" s="148">
        <v>1</v>
      </c>
      <c r="B8" s="142" t="s">
        <v>153</v>
      </c>
      <c r="C8" s="148" t="s">
        <v>70</v>
      </c>
      <c r="D8" s="117">
        <v>0.33</v>
      </c>
      <c r="E8" s="117">
        <v>2.75</v>
      </c>
      <c r="F8" s="117">
        <v>2.69</v>
      </c>
      <c r="G8" s="216" t="s">
        <v>155</v>
      </c>
      <c r="H8" s="41"/>
      <c r="I8" s="217"/>
    </row>
    <row r="9" spans="1:9" s="218" customFormat="1" ht="159" customHeight="1">
      <c r="A9" s="148">
        <v>2</v>
      </c>
      <c r="B9" s="142" t="s">
        <v>107</v>
      </c>
      <c r="C9" s="148" t="s">
        <v>90</v>
      </c>
      <c r="D9" s="148">
        <v>0</v>
      </c>
      <c r="E9" s="148">
        <v>0</v>
      </c>
      <c r="F9" s="148">
        <v>0</v>
      </c>
      <c r="G9" s="216" t="s">
        <v>104</v>
      </c>
      <c r="H9" s="67"/>
      <c r="I9" s="217"/>
    </row>
    <row r="10" spans="1:9" s="218" customFormat="1" ht="66.75" customHeight="1">
      <c r="A10" s="148">
        <v>3</v>
      </c>
      <c r="B10" s="142" t="s">
        <v>128</v>
      </c>
      <c r="C10" s="148" t="s">
        <v>90</v>
      </c>
      <c r="D10" s="117">
        <v>35.380000000000003</v>
      </c>
      <c r="E10" s="117">
        <v>30</v>
      </c>
      <c r="F10" s="117">
        <v>48.57</v>
      </c>
      <c r="G10" s="216" t="s">
        <v>104</v>
      </c>
    </row>
    <row r="11" spans="1:9" s="218" customFormat="1" ht="78" customHeight="1">
      <c r="A11" s="148">
        <v>4</v>
      </c>
      <c r="B11" s="142" t="s">
        <v>129</v>
      </c>
      <c r="C11" s="148" t="s">
        <v>90</v>
      </c>
      <c r="D11" s="117">
        <v>46.15</v>
      </c>
      <c r="E11" s="117">
        <v>40</v>
      </c>
      <c r="F11" s="117">
        <v>49.52</v>
      </c>
      <c r="G11" s="216" t="s">
        <v>88</v>
      </c>
    </row>
    <row r="12" spans="1:9" s="218" customFormat="1" ht="66" customHeight="1">
      <c r="A12" s="148">
        <v>5</v>
      </c>
      <c r="B12" s="142" t="s">
        <v>130</v>
      </c>
      <c r="C12" s="148" t="s">
        <v>69</v>
      </c>
      <c r="D12" s="148">
        <v>100</v>
      </c>
      <c r="E12" s="117">
        <v>100</v>
      </c>
      <c r="F12" s="117">
        <v>100</v>
      </c>
      <c r="G12" s="216" t="s">
        <v>88</v>
      </c>
    </row>
    <row r="13" spans="1:9" s="218" customFormat="1" ht="65.25" customHeight="1">
      <c r="A13" s="148">
        <v>6</v>
      </c>
      <c r="B13" s="142" t="s">
        <v>131</v>
      </c>
      <c r="C13" s="148" t="s">
        <v>69</v>
      </c>
      <c r="D13" s="148">
        <v>100</v>
      </c>
      <c r="E13" s="148">
        <v>100</v>
      </c>
      <c r="F13" s="117">
        <v>100</v>
      </c>
      <c r="G13" s="216" t="s">
        <v>91</v>
      </c>
    </row>
    <row r="14" spans="1:9" s="218" customFormat="1" ht="90.75" customHeight="1">
      <c r="A14" s="148">
        <v>7</v>
      </c>
      <c r="B14" s="142" t="s">
        <v>132</v>
      </c>
      <c r="C14" s="148" t="s">
        <v>90</v>
      </c>
      <c r="D14" s="117">
        <v>47.69</v>
      </c>
      <c r="E14" s="117">
        <v>7</v>
      </c>
      <c r="F14" s="117">
        <v>42.27</v>
      </c>
      <c r="G14" s="216" t="s">
        <v>91</v>
      </c>
    </row>
    <row r="15" spans="1:9" s="218" customFormat="1" ht="103.5" customHeight="1">
      <c r="A15" s="148">
        <v>8</v>
      </c>
      <c r="B15" s="142" t="s">
        <v>133</v>
      </c>
      <c r="C15" s="148" t="s">
        <v>90</v>
      </c>
      <c r="D15" s="117">
        <v>60</v>
      </c>
      <c r="E15" s="117">
        <v>90</v>
      </c>
      <c r="F15" s="117">
        <v>85</v>
      </c>
      <c r="G15" s="216" t="s">
        <v>91</v>
      </c>
    </row>
    <row r="16" spans="1:9" s="218" customFormat="1" ht="78.75" customHeight="1">
      <c r="A16" s="148">
        <v>9</v>
      </c>
      <c r="B16" s="142" t="s">
        <v>134</v>
      </c>
      <c r="C16" s="148" t="s">
        <v>90</v>
      </c>
      <c r="D16" s="117">
        <v>40</v>
      </c>
      <c r="E16" s="117">
        <v>60</v>
      </c>
      <c r="F16" s="117">
        <v>55</v>
      </c>
      <c r="G16" s="216" t="s">
        <v>91</v>
      </c>
    </row>
    <row r="17" spans="1:7" s="218" customFormat="1" ht="159" customHeight="1">
      <c r="A17" s="148">
        <v>10</v>
      </c>
      <c r="B17" s="142" t="s">
        <v>135</v>
      </c>
      <c r="C17" s="148" t="s">
        <v>90</v>
      </c>
      <c r="D17" s="148">
        <v>0</v>
      </c>
      <c r="E17" s="117">
        <v>0</v>
      </c>
      <c r="F17" s="117">
        <v>0</v>
      </c>
      <c r="G17" s="216" t="s">
        <v>91</v>
      </c>
    </row>
    <row r="18" spans="1:7" s="218" customFormat="1" ht="105.75" customHeight="1">
      <c r="A18" s="148">
        <v>11</v>
      </c>
      <c r="B18" s="219" t="s">
        <v>136</v>
      </c>
      <c r="C18" s="148" t="s">
        <v>90</v>
      </c>
      <c r="D18" s="148">
        <v>0</v>
      </c>
      <c r="E18" s="117">
        <v>0</v>
      </c>
      <c r="F18" s="117">
        <v>0</v>
      </c>
      <c r="G18" s="220" t="s">
        <v>91</v>
      </c>
    </row>
    <row r="19" spans="1:7" s="218" customFormat="1" ht="67.5" customHeight="1">
      <c r="A19" s="148">
        <v>12</v>
      </c>
      <c r="B19" s="219" t="s">
        <v>137</v>
      </c>
      <c r="C19" s="148" t="s">
        <v>90</v>
      </c>
      <c r="D19" s="148">
        <v>100</v>
      </c>
      <c r="E19" s="117">
        <v>100</v>
      </c>
      <c r="F19" s="117">
        <v>100</v>
      </c>
      <c r="G19" s="220" t="s">
        <v>91</v>
      </c>
    </row>
    <row r="20" spans="1:7" s="218" customFormat="1" ht="91.5" customHeight="1">
      <c r="A20" s="148">
        <v>13</v>
      </c>
      <c r="B20" s="219" t="s">
        <v>138</v>
      </c>
      <c r="C20" s="148" t="s">
        <v>90</v>
      </c>
      <c r="D20" s="148">
        <v>0</v>
      </c>
      <c r="E20" s="117">
        <v>0</v>
      </c>
      <c r="F20" s="117">
        <v>0</v>
      </c>
      <c r="G20" s="220" t="s">
        <v>91</v>
      </c>
    </row>
    <row r="21" spans="1:7" s="218" customFormat="1" ht="79.5" customHeight="1">
      <c r="A21" s="148">
        <v>14</v>
      </c>
      <c r="B21" s="219" t="s">
        <v>139</v>
      </c>
      <c r="C21" s="148" t="s">
        <v>90</v>
      </c>
      <c r="D21" s="117">
        <v>1</v>
      </c>
      <c r="E21" s="117">
        <v>0</v>
      </c>
      <c r="F21" s="117">
        <v>0</v>
      </c>
      <c r="G21" s="220" t="s">
        <v>91</v>
      </c>
    </row>
    <row r="22" spans="1:7" s="218" customFormat="1" ht="92.25" customHeight="1">
      <c r="A22" s="148">
        <v>15</v>
      </c>
      <c r="B22" s="219" t="s">
        <v>140</v>
      </c>
      <c r="C22" s="148" t="s">
        <v>90</v>
      </c>
      <c r="D22" s="148">
        <v>27</v>
      </c>
      <c r="E22" s="117">
        <v>39.6</v>
      </c>
      <c r="F22" s="117">
        <v>30</v>
      </c>
      <c r="G22" s="220" t="s">
        <v>91</v>
      </c>
    </row>
    <row r="23" spans="1:7" s="218" customFormat="1" ht="93" customHeight="1">
      <c r="A23" s="148">
        <v>16</v>
      </c>
      <c r="B23" s="219" t="s">
        <v>141</v>
      </c>
      <c r="C23" s="148" t="s">
        <v>142</v>
      </c>
      <c r="D23" s="148">
        <v>1</v>
      </c>
      <c r="E23" s="117">
        <v>1</v>
      </c>
      <c r="F23" s="117">
        <v>1</v>
      </c>
      <c r="G23" s="216" t="s">
        <v>88</v>
      </c>
    </row>
    <row r="24" spans="1:7" s="218" customFormat="1" ht="27.75" customHeight="1">
      <c r="A24" s="148">
        <v>17</v>
      </c>
      <c r="B24" s="219" t="s">
        <v>143</v>
      </c>
      <c r="C24" s="148" t="s">
        <v>90</v>
      </c>
      <c r="D24" s="148">
        <v>43</v>
      </c>
      <c r="E24" s="117">
        <v>43</v>
      </c>
      <c r="F24" s="117">
        <v>43</v>
      </c>
      <c r="G24" s="216" t="s">
        <v>88</v>
      </c>
    </row>
    <row r="25" spans="1:7" s="218" customFormat="1" ht="90" customHeight="1">
      <c r="A25" s="148">
        <v>18</v>
      </c>
      <c r="B25" s="219" t="s">
        <v>121</v>
      </c>
      <c r="C25" s="221" t="s">
        <v>90</v>
      </c>
      <c r="D25" s="148">
        <v>100</v>
      </c>
      <c r="E25" s="117">
        <v>100</v>
      </c>
      <c r="F25" s="117">
        <v>100</v>
      </c>
      <c r="G25" s="216" t="s">
        <v>88</v>
      </c>
    </row>
    <row r="26" spans="1:7" s="218" customFormat="1" ht="65.25" customHeight="1">
      <c r="A26" s="148">
        <v>19</v>
      </c>
      <c r="B26" s="142" t="s">
        <v>149</v>
      </c>
      <c r="C26" s="148" t="s">
        <v>90</v>
      </c>
      <c r="D26" s="117">
        <v>57.9</v>
      </c>
      <c r="E26" s="117">
        <v>80</v>
      </c>
      <c r="F26" s="117">
        <v>60</v>
      </c>
      <c r="G26" s="216" t="s">
        <v>88</v>
      </c>
    </row>
    <row r="27" spans="1:7" s="218" customFormat="1" ht="53.25" customHeight="1">
      <c r="A27" s="148">
        <v>20</v>
      </c>
      <c r="B27" s="219" t="s">
        <v>124</v>
      </c>
      <c r="C27" s="148" t="s">
        <v>90</v>
      </c>
      <c r="D27" s="117">
        <v>59</v>
      </c>
      <c r="E27" s="117">
        <v>65</v>
      </c>
      <c r="F27" s="117">
        <v>62</v>
      </c>
      <c r="G27" s="216" t="s">
        <v>88</v>
      </c>
    </row>
    <row r="28" spans="1:7" s="218" customFormat="1" ht="92.25" customHeight="1">
      <c r="A28" s="148">
        <v>21</v>
      </c>
      <c r="B28" s="219" t="s">
        <v>127</v>
      </c>
      <c r="C28" s="148" t="s">
        <v>90</v>
      </c>
      <c r="D28" s="148">
        <v>73.790000000000006</v>
      </c>
      <c r="E28" s="117">
        <v>90</v>
      </c>
      <c r="F28" s="117">
        <v>90.88</v>
      </c>
      <c r="G28" s="216" t="s">
        <v>88</v>
      </c>
    </row>
    <row r="29" spans="1:7" s="218" customFormat="1" ht="129.75" customHeight="1">
      <c r="A29" s="148">
        <v>22</v>
      </c>
      <c r="B29" s="219" t="s">
        <v>145</v>
      </c>
      <c r="C29" s="148" t="s">
        <v>90</v>
      </c>
      <c r="D29" s="117">
        <v>1.3</v>
      </c>
      <c r="E29" s="117">
        <v>4.5999999999999996</v>
      </c>
      <c r="F29" s="117">
        <v>1.3</v>
      </c>
      <c r="G29" s="216" t="s">
        <v>88</v>
      </c>
    </row>
    <row r="30" spans="1:7" s="218" customFormat="1" ht="159" customHeight="1">
      <c r="A30" s="148">
        <v>23</v>
      </c>
      <c r="B30" s="222" t="s">
        <v>146</v>
      </c>
      <c r="C30" s="223" t="s">
        <v>90</v>
      </c>
      <c r="D30" s="117">
        <v>57.9</v>
      </c>
      <c r="E30" s="117">
        <v>80</v>
      </c>
      <c r="F30" s="117">
        <v>60</v>
      </c>
      <c r="G30" s="216" t="s">
        <v>88</v>
      </c>
    </row>
    <row r="31" spans="1:7" s="218" customFormat="1" ht="67.5" customHeight="1">
      <c r="A31" s="148">
        <v>24</v>
      </c>
      <c r="B31" s="219" t="s">
        <v>122</v>
      </c>
      <c r="C31" s="148" t="s">
        <v>90</v>
      </c>
      <c r="D31" s="148">
        <v>57.9</v>
      </c>
      <c r="E31" s="117">
        <v>80</v>
      </c>
      <c r="F31" s="117">
        <v>60</v>
      </c>
      <c r="G31" s="216" t="s">
        <v>88</v>
      </c>
    </row>
    <row r="32" spans="1:7" s="218" customFormat="1" ht="66.75" customHeight="1">
      <c r="A32" s="148">
        <v>25</v>
      </c>
      <c r="B32" s="142" t="s">
        <v>147</v>
      </c>
      <c r="C32" s="148" t="s">
        <v>90</v>
      </c>
      <c r="D32" s="148">
        <v>100</v>
      </c>
      <c r="E32" s="117">
        <v>100</v>
      </c>
      <c r="F32" s="117">
        <v>100</v>
      </c>
      <c r="G32" s="216" t="s">
        <v>88</v>
      </c>
    </row>
    <row r="33" spans="1:7" s="218" customFormat="1" ht="156" customHeight="1">
      <c r="A33" s="148">
        <v>26</v>
      </c>
      <c r="B33" s="224" t="s">
        <v>107</v>
      </c>
      <c r="C33" s="148" t="s">
        <v>90</v>
      </c>
      <c r="D33" s="148">
        <v>0</v>
      </c>
      <c r="E33" s="148">
        <v>0</v>
      </c>
      <c r="F33" s="148">
        <v>0</v>
      </c>
      <c r="G33" s="216" t="s">
        <v>91</v>
      </c>
    </row>
    <row r="34" spans="1:7" ht="218.25" customHeight="1"/>
    <row r="35" spans="1:7" ht="141" customHeight="1"/>
    <row r="36" spans="1:7">
      <c r="A36" s="158" t="s">
        <v>81</v>
      </c>
      <c r="B36" s="158"/>
      <c r="C36" s="158"/>
      <c r="D36" s="158"/>
      <c r="E36" s="158"/>
      <c r="F36" s="158"/>
      <c r="G36" s="158"/>
    </row>
  </sheetData>
  <mergeCells count="10">
    <mergeCell ref="A36:G36"/>
    <mergeCell ref="A1:G1"/>
    <mergeCell ref="A3:A5"/>
    <mergeCell ref="B3:B5"/>
    <mergeCell ref="C3:C5"/>
    <mergeCell ref="D3:F3"/>
    <mergeCell ref="G3:G5"/>
    <mergeCell ref="D4:D5"/>
    <mergeCell ref="E4:F4"/>
    <mergeCell ref="B7:G7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view="pageBreakPreview" zoomScale="80" zoomScaleSheetLayoutView="80" workbookViewId="0">
      <selection activeCell="B22" sqref="B22"/>
    </sheetView>
  </sheetViews>
  <sheetFormatPr defaultColWidth="9.140625" defaultRowHeight="15"/>
  <cols>
    <col min="1" max="1" width="7.7109375" style="11" customWidth="1"/>
    <col min="2" max="2" width="37.7109375" style="32" customWidth="1"/>
    <col min="3" max="3" width="19" style="11" customWidth="1"/>
    <col min="4" max="4" width="12.42578125" style="11" customWidth="1"/>
    <col min="5" max="5" width="12.140625" style="11" customWidth="1"/>
    <col min="6" max="6" width="12.28515625" style="11" customWidth="1"/>
    <col min="7" max="7" width="11.85546875" style="11" customWidth="1"/>
    <col min="8" max="8" width="21.85546875" style="11" customWidth="1"/>
    <col min="9" max="9" width="30" style="11" customWidth="1"/>
    <col min="10" max="10" width="18.28515625" style="11" customWidth="1"/>
    <col min="11" max="16384" width="9.140625" style="11"/>
  </cols>
  <sheetData>
    <row r="1" spans="1:13" ht="20.100000000000001" customHeight="1">
      <c r="A1" s="159" t="s">
        <v>206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3">
      <c r="J2" s="10" t="s">
        <v>30</v>
      </c>
    </row>
    <row r="3" spans="1:13" ht="15" customHeight="1">
      <c r="A3" s="172" t="s">
        <v>24</v>
      </c>
      <c r="B3" s="173" t="s">
        <v>31</v>
      </c>
      <c r="C3" s="175" t="s">
        <v>10</v>
      </c>
      <c r="D3" s="172" t="s">
        <v>32</v>
      </c>
      <c r="E3" s="172"/>
      <c r="F3" s="172" t="s">
        <v>33</v>
      </c>
      <c r="G3" s="172"/>
      <c r="H3" s="176" t="s">
        <v>34</v>
      </c>
      <c r="I3" s="176"/>
      <c r="J3" s="175" t="s">
        <v>35</v>
      </c>
    </row>
    <row r="4" spans="1:13" ht="44.25" customHeight="1">
      <c r="A4" s="172"/>
      <c r="B4" s="174"/>
      <c r="C4" s="172"/>
      <c r="D4" s="12" t="s">
        <v>36</v>
      </c>
      <c r="E4" s="12" t="s">
        <v>37</v>
      </c>
      <c r="F4" s="12" t="s">
        <v>36</v>
      </c>
      <c r="G4" s="12" t="s">
        <v>37</v>
      </c>
      <c r="H4" s="12" t="s">
        <v>36</v>
      </c>
      <c r="I4" s="12" t="s">
        <v>37</v>
      </c>
      <c r="J4" s="176"/>
    </row>
    <row r="5" spans="1:13">
      <c r="A5" s="13">
        <v>1</v>
      </c>
      <c r="B5" s="29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2">
        <v>8</v>
      </c>
      <c r="I5" s="12">
        <v>9</v>
      </c>
      <c r="J5" s="12">
        <v>10</v>
      </c>
    </row>
    <row r="6" spans="1:13" ht="16.5" customHeight="1">
      <c r="A6" s="63">
        <v>1</v>
      </c>
      <c r="B6" s="168" t="s">
        <v>38</v>
      </c>
      <c r="C6" s="169"/>
      <c r="D6" s="169"/>
      <c r="E6" s="169"/>
      <c r="F6" s="169"/>
      <c r="G6" s="169"/>
      <c r="H6" s="169"/>
      <c r="I6" s="169"/>
      <c r="J6" s="170"/>
    </row>
    <row r="7" spans="1:13" ht="93.75" customHeight="1">
      <c r="A7" s="102" t="s">
        <v>227</v>
      </c>
      <c r="B7" s="110" t="s">
        <v>246</v>
      </c>
      <c r="C7" s="131" t="s">
        <v>116</v>
      </c>
      <c r="D7" s="133" t="s">
        <v>110</v>
      </c>
      <c r="E7" s="133" t="s">
        <v>100</v>
      </c>
      <c r="F7" s="133" t="s">
        <v>110</v>
      </c>
      <c r="G7" s="118" t="s">
        <v>100</v>
      </c>
      <c r="H7" s="79"/>
      <c r="I7" s="135"/>
      <c r="J7" s="134" t="s">
        <v>108</v>
      </c>
    </row>
    <row r="8" spans="1:13" ht="135.75" customHeight="1">
      <c r="A8" s="136" t="s">
        <v>235</v>
      </c>
      <c r="B8" s="132" t="s">
        <v>231</v>
      </c>
      <c r="C8" s="70" t="s">
        <v>116</v>
      </c>
      <c r="D8" s="64" t="s">
        <v>110</v>
      </c>
      <c r="E8" s="64" t="s">
        <v>100</v>
      </c>
      <c r="F8" s="118" t="s">
        <v>106</v>
      </c>
      <c r="G8" s="118" t="s">
        <v>100</v>
      </c>
      <c r="H8" s="79" t="s">
        <v>188</v>
      </c>
      <c r="I8" s="118" t="s">
        <v>189</v>
      </c>
      <c r="J8" s="119" t="s">
        <v>108</v>
      </c>
    </row>
    <row r="9" spans="1:13" ht="109.5" customHeight="1">
      <c r="A9" s="102" t="s">
        <v>236</v>
      </c>
      <c r="B9" s="132" t="s">
        <v>232</v>
      </c>
      <c r="C9" s="70" t="s">
        <v>116</v>
      </c>
      <c r="D9" s="61" t="s">
        <v>97</v>
      </c>
      <c r="E9" s="61" t="s">
        <v>100</v>
      </c>
      <c r="F9" s="79" t="s">
        <v>97</v>
      </c>
      <c r="G9" s="79" t="s">
        <v>100</v>
      </c>
      <c r="H9" s="79" t="s">
        <v>95</v>
      </c>
      <c r="I9" s="120" t="s">
        <v>208</v>
      </c>
      <c r="J9" s="121" t="s">
        <v>83</v>
      </c>
      <c r="M9" s="2"/>
    </row>
    <row r="10" spans="1:13" ht="96" customHeight="1">
      <c r="A10" s="102" t="s">
        <v>237</v>
      </c>
      <c r="B10" s="132" t="s">
        <v>230</v>
      </c>
      <c r="C10" s="70" t="s">
        <v>116</v>
      </c>
      <c r="D10" s="61" t="s">
        <v>110</v>
      </c>
      <c r="E10" s="61" t="s">
        <v>100</v>
      </c>
      <c r="F10" s="79"/>
      <c r="G10" s="79"/>
      <c r="H10" s="79" t="s">
        <v>111</v>
      </c>
      <c r="I10" s="79" t="s">
        <v>190</v>
      </c>
      <c r="J10" s="79" t="s">
        <v>108</v>
      </c>
    </row>
    <row r="11" spans="1:13" ht="89.45" customHeight="1">
      <c r="A11" s="136" t="s">
        <v>238</v>
      </c>
      <c r="B11" s="132" t="s">
        <v>191</v>
      </c>
      <c r="C11" s="70" t="s">
        <v>116</v>
      </c>
      <c r="D11" s="61" t="s">
        <v>110</v>
      </c>
      <c r="E11" s="61" t="s">
        <v>100</v>
      </c>
      <c r="F11" s="79"/>
      <c r="G11" s="79"/>
      <c r="H11" s="79" t="s">
        <v>191</v>
      </c>
      <c r="I11" s="79" t="s">
        <v>192</v>
      </c>
      <c r="J11" s="79" t="s">
        <v>108</v>
      </c>
    </row>
    <row r="12" spans="1:13" ht="193.5" customHeight="1">
      <c r="A12" s="102" t="s">
        <v>239</v>
      </c>
      <c r="B12" s="132" t="s">
        <v>193</v>
      </c>
      <c r="C12" s="70" t="s">
        <v>116</v>
      </c>
      <c r="D12" s="61" t="s">
        <v>110</v>
      </c>
      <c r="E12" s="61" t="s">
        <v>100</v>
      </c>
      <c r="F12" s="79"/>
      <c r="G12" s="79"/>
      <c r="H12" s="79" t="s">
        <v>193</v>
      </c>
      <c r="I12" s="79" t="s">
        <v>194</v>
      </c>
      <c r="J12" s="79" t="s">
        <v>108</v>
      </c>
    </row>
    <row r="13" spans="1:13" ht="90.75" customHeight="1">
      <c r="A13" s="102" t="s">
        <v>240</v>
      </c>
      <c r="B13" s="132" t="s">
        <v>229</v>
      </c>
      <c r="C13" s="70" t="s">
        <v>116</v>
      </c>
      <c r="D13" s="61" t="s">
        <v>110</v>
      </c>
      <c r="E13" s="61" t="s">
        <v>100</v>
      </c>
      <c r="F13" s="79"/>
      <c r="G13" s="79"/>
      <c r="H13" s="79" t="s">
        <v>195</v>
      </c>
      <c r="I13" s="79" t="s">
        <v>196</v>
      </c>
      <c r="J13" s="79" t="s">
        <v>108</v>
      </c>
    </row>
    <row r="14" spans="1:13" ht="135" customHeight="1">
      <c r="A14" s="102" t="s">
        <v>228</v>
      </c>
      <c r="B14" s="132" t="s">
        <v>183</v>
      </c>
      <c r="C14" s="70" t="s">
        <v>116</v>
      </c>
      <c r="D14" s="64" t="s">
        <v>110</v>
      </c>
      <c r="E14" s="64" t="s">
        <v>100</v>
      </c>
      <c r="F14" s="79" t="s">
        <v>92</v>
      </c>
      <c r="G14" s="79" t="s">
        <v>93</v>
      </c>
      <c r="H14" s="79" t="s">
        <v>94</v>
      </c>
      <c r="I14" s="79" t="s">
        <v>209</v>
      </c>
      <c r="J14" s="121" t="s">
        <v>83</v>
      </c>
    </row>
    <row r="15" spans="1:13" ht="17.25" customHeight="1">
      <c r="A15" s="63">
        <v>2</v>
      </c>
      <c r="B15" s="168" t="s">
        <v>170</v>
      </c>
      <c r="C15" s="169"/>
      <c r="D15" s="169"/>
      <c r="E15" s="169"/>
      <c r="F15" s="169"/>
      <c r="G15" s="169"/>
      <c r="H15" s="169"/>
      <c r="I15" s="169"/>
      <c r="J15" s="170"/>
    </row>
    <row r="16" spans="1:13" ht="79.5" customHeight="1">
      <c r="A16" s="102" t="s">
        <v>241</v>
      </c>
      <c r="B16" s="132" t="s">
        <v>247</v>
      </c>
      <c r="C16" s="131" t="s">
        <v>116</v>
      </c>
      <c r="D16" s="131" t="s">
        <v>96</v>
      </c>
      <c r="E16" s="131" t="s">
        <v>100</v>
      </c>
      <c r="F16" s="131" t="s">
        <v>96</v>
      </c>
      <c r="G16" s="131" t="s">
        <v>100</v>
      </c>
      <c r="H16" s="79" t="s">
        <v>94</v>
      </c>
      <c r="I16" s="137"/>
      <c r="J16" s="79" t="s">
        <v>83</v>
      </c>
    </row>
    <row r="17" spans="1:10" ht="110.25" customHeight="1">
      <c r="A17" s="102" t="s">
        <v>242</v>
      </c>
      <c r="B17" s="132" t="s">
        <v>233</v>
      </c>
      <c r="C17" s="70" t="s">
        <v>116</v>
      </c>
      <c r="D17" s="55" t="s">
        <v>96</v>
      </c>
      <c r="E17" s="57" t="s">
        <v>105</v>
      </c>
      <c r="F17" s="79"/>
      <c r="G17" s="79"/>
      <c r="H17" s="79" t="s">
        <v>98</v>
      </c>
      <c r="I17" s="79" t="s">
        <v>102</v>
      </c>
      <c r="J17" s="121" t="s">
        <v>207</v>
      </c>
    </row>
    <row r="18" spans="1:10" ht="156" customHeight="1">
      <c r="A18" s="102" t="s">
        <v>243</v>
      </c>
      <c r="B18" s="132" t="s">
        <v>250</v>
      </c>
      <c r="C18" s="70" t="s">
        <v>116</v>
      </c>
      <c r="D18" s="56" t="s">
        <v>99</v>
      </c>
      <c r="E18" s="56" t="s">
        <v>100</v>
      </c>
      <c r="F18" s="79" t="s">
        <v>105</v>
      </c>
      <c r="G18" s="79" t="s">
        <v>93</v>
      </c>
      <c r="H18" s="79" t="s">
        <v>94</v>
      </c>
      <c r="I18" s="120" t="s">
        <v>210</v>
      </c>
      <c r="J18" s="79" t="s">
        <v>83</v>
      </c>
    </row>
    <row r="19" spans="1:10" ht="150" customHeight="1">
      <c r="A19" s="102" t="s">
        <v>244</v>
      </c>
      <c r="B19" s="132" t="s">
        <v>234</v>
      </c>
      <c r="C19" s="70" t="s">
        <v>116</v>
      </c>
      <c r="D19" s="58" t="s">
        <v>96</v>
      </c>
      <c r="E19" s="58" t="s">
        <v>106</v>
      </c>
      <c r="F19" s="79" t="s">
        <v>101</v>
      </c>
      <c r="G19" s="79" t="s">
        <v>93</v>
      </c>
      <c r="H19" s="79" t="s">
        <v>103</v>
      </c>
      <c r="I19" s="79" t="s">
        <v>197</v>
      </c>
      <c r="J19" s="121" t="s">
        <v>108</v>
      </c>
    </row>
    <row r="20" spans="1:10" ht="90" customHeight="1">
      <c r="A20" s="102" t="s">
        <v>249</v>
      </c>
      <c r="B20" s="132" t="s">
        <v>248</v>
      </c>
      <c r="C20" s="70" t="s">
        <v>116</v>
      </c>
      <c r="D20" s="55" t="s">
        <v>99</v>
      </c>
      <c r="E20" s="55" t="s">
        <v>100</v>
      </c>
      <c r="F20" s="79" t="s">
        <v>101</v>
      </c>
      <c r="G20" s="79" t="s">
        <v>93</v>
      </c>
      <c r="H20" s="79" t="s">
        <v>103</v>
      </c>
      <c r="I20" s="79" t="s">
        <v>197</v>
      </c>
      <c r="J20" s="79" t="s">
        <v>83</v>
      </c>
    </row>
    <row r="21" spans="1:10" ht="16.5" customHeight="1">
      <c r="A21" s="63">
        <v>3</v>
      </c>
      <c r="B21" s="168" t="s">
        <v>182</v>
      </c>
      <c r="C21" s="169"/>
      <c r="D21" s="169"/>
      <c r="E21" s="169"/>
      <c r="F21" s="169"/>
      <c r="G21" s="169"/>
      <c r="H21" s="169"/>
      <c r="I21" s="169"/>
      <c r="J21" s="170"/>
    </row>
    <row r="22" spans="1:10" ht="150.94999999999999" customHeight="1">
      <c r="A22" s="136" t="s">
        <v>245</v>
      </c>
      <c r="B22" s="122" t="s">
        <v>184</v>
      </c>
      <c r="C22" s="79" t="s">
        <v>112</v>
      </c>
      <c r="D22" s="79" t="s">
        <v>99</v>
      </c>
      <c r="E22" s="79" t="s">
        <v>100</v>
      </c>
      <c r="F22" s="79" t="s">
        <v>101</v>
      </c>
      <c r="G22" s="79" t="s">
        <v>100</v>
      </c>
      <c r="H22" s="79" t="s">
        <v>109</v>
      </c>
      <c r="I22" s="79" t="s">
        <v>198</v>
      </c>
      <c r="J22" s="79" t="s">
        <v>108</v>
      </c>
    </row>
    <row r="23" spans="1:10" ht="14.25" customHeight="1">
      <c r="A23" s="68"/>
      <c r="B23" s="52"/>
      <c r="C23" s="68"/>
      <c r="D23" s="68"/>
      <c r="E23" s="68"/>
      <c r="F23" s="68"/>
      <c r="G23" s="68"/>
      <c r="H23" s="68"/>
      <c r="I23" s="68"/>
      <c r="J23" s="68"/>
    </row>
    <row r="24" spans="1:10" ht="15" customHeight="1">
      <c r="A24" s="171" t="s">
        <v>39</v>
      </c>
      <c r="B24" s="171"/>
      <c r="C24" s="171"/>
      <c r="D24" s="171"/>
      <c r="E24" s="171"/>
      <c r="F24" s="171"/>
      <c r="G24" s="171"/>
      <c r="H24" s="171"/>
      <c r="I24" s="171"/>
      <c r="J24" s="171"/>
    </row>
  </sheetData>
  <mergeCells count="12">
    <mergeCell ref="B6:J6"/>
    <mergeCell ref="A24:J24"/>
    <mergeCell ref="A1:J1"/>
    <mergeCell ref="A3:A4"/>
    <mergeCell ref="B3:B4"/>
    <mergeCell ref="C3:C4"/>
    <mergeCell ref="D3:E3"/>
    <mergeCell ref="F3:G3"/>
    <mergeCell ref="H3:I3"/>
    <mergeCell ref="J3:J4"/>
    <mergeCell ref="B15:J15"/>
    <mergeCell ref="B21:J21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7"/>
  <sheetViews>
    <sheetView view="pageBreakPreview" topLeftCell="A4" zoomScaleSheetLayoutView="100" workbookViewId="0">
      <selection activeCell="E6" sqref="E6"/>
    </sheetView>
  </sheetViews>
  <sheetFormatPr defaultColWidth="9.140625" defaultRowHeight="15"/>
  <cols>
    <col min="1" max="1" width="16.140625" style="11" customWidth="1"/>
    <col min="2" max="2" width="31.28515625" style="11" customWidth="1"/>
    <col min="3" max="3" width="16.140625" style="11" customWidth="1"/>
    <col min="4" max="4" width="19.28515625" style="11" customWidth="1"/>
    <col min="5" max="5" width="18.140625" style="11" customWidth="1"/>
    <col min="6" max="6" width="14.85546875" style="11" customWidth="1"/>
    <col min="7" max="7" width="13.28515625" style="11" customWidth="1"/>
    <col min="8" max="16384" width="9.140625" style="11"/>
  </cols>
  <sheetData>
    <row r="1" spans="1:7" ht="31.5" customHeight="1">
      <c r="A1" s="159" t="s">
        <v>45</v>
      </c>
      <c r="B1" s="159"/>
      <c r="C1" s="159"/>
      <c r="D1" s="159"/>
      <c r="E1" s="159"/>
      <c r="F1" s="159"/>
      <c r="G1" s="17"/>
    </row>
    <row r="2" spans="1:7" ht="15.75" customHeight="1">
      <c r="A2" s="92"/>
      <c r="B2" s="92"/>
      <c r="C2" s="92"/>
      <c r="D2" s="92"/>
      <c r="E2" s="92"/>
      <c r="F2" s="10" t="s">
        <v>200</v>
      </c>
      <c r="G2" s="17"/>
    </row>
    <row r="3" spans="1:7">
      <c r="A3" s="172" t="s">
        <v>47</v>
      </c>
      <c r="B3" s="175" t="s">
        <v>48</v>
      </c>
      <c r="C3" s="175" t="s">
        <v>40</v>
      </c>
      <c r="D3" s="179" t="s">
        <v>41</v>
      </c>
      <c r="E3" s="180"/>
      <c r="F3" s="181"/>
      <c r="G3" s="10"/>
    </row>
    <row r="4" spans="1:7" ht="60.75" customHeight="1">
      <c r="A4" s="172"/>
      <c r="B4" s="175"/>
      <c r="C4" s="175"/>
      <c r="D4" s="95" t="s">
        <v>172</v>
      </c>
      <c r="E4" s="95" t="s">
        <v>171</v>
      </c>
      <c r="F4" s="95" t="s">
        <v>42</v>
      </c>
      <c r="G4" s="10"/>
    </row>
    <row r="5" spans="1:7" s="19" customFormat="1">
      <c r="A5" s="94">
        <v>1</v>
      </c>
      <c r="B5" s="94">
        <v>2</v>
      </c>
      <c r="C5" s="93">
        <v>3</v>
      </c>
      <c r="D5" s="94">
        <v>4</v>
      </c>
      <c r="E5" s="94">
        <v>5</v>
      </c>
      <c r="F5" s="94">
        <v>6</v>
      </c>
    </row>
    <row r="6" spans="1:7" ht="60" customHeight="1">
      <c r="A6" s="52" t="s">
        <v>52</v>
      </c>
      <c r="B6" s="110" t="s">
        <v>118</v>
      </c>
      <c r="C6" s="132" t="s">
        <v>117</v>
      </c>
      <c r="D6" s="112">
        <f>D7+D10+D14</f>
        <v>94202.5</v>
      </c>
      <c r="E6" s="112">
        <f t="shared" ref="E6:F6" si="0">E7+E10+E14</f>
        <v>112287.5</v>
      </c>
      <c r="F6" s="112">
        <f t="shared" si="0"/>
        <v>111816.5</v>
      </c>
    </row>
    <row r="7" spans="1:7" ht="57.75" customHeight="1">
      <c r="A7" s="69" t="s">
        <v>169</v>
      </c>
      <c r="B7" s="108" t="s">
        <v>166</v>
      </c>
      <c r="C7" s="52" t="s">
        <v>117</v>
      </c>
      <c r="D7" s="112">
        <v>82582.600000000006</v>
      </c>
      <c r="E7" s="113">
        <v>99890.8</v>
      </c>
      <c r="F7" s="114">
        <v>99439.9</v>
      </c>
    </row>
    <row r="8" spans="1:7" ht="60.75" customHeight="1">
      <c r="A8" s="102" t="s">
        <v>174</v>
      </c>
      <c r="B8" s="106" t="s">
        <v>173</v>
      </c>
      <c r="C8" s="52" t="s">
        <v>117</v>
      </c>
      <c r="D8" s="115">
        <v>82082.600000000006</v>
      </c>
      <c r="E8" s="115">
        <v>99536.6</v>
      </c>
      <c r="F8" s="116">
        <v>99135.7</v>
      </c>
    </row>
    <row r="9" spans="1:7" ht="135.75" customHeight="1">
      <c r="A9" s="102" t="s">
        <v>224</v>
      </c>
      <c r="B9" s="106" t="s">
        <v>175</v>
      </c>
      <c r="C9" s="52" t="s">
        <v>117</v>
      </c>
      <c r="D9" s="115">
        <v>500</v>
      </c>
      <c r="E9" s="115">
        <v>354.2</v>
      </c>
      <c r="F9" s="116">
        <v>304.2</v>
      </c>
    </row>
    <row r="10" spans="1:7" ht="61.5" customHeight="1">
      <c r="A10" s="102" t="s">
        <v>170</v>
      </c>
      <c r="B10" s="111" t="s">
        <v>167</v>
      </c>
      <c r="C10" s="52" t="s">
        <v>117</v>
      </c>
      <c r="D10" s="112">
        <v>60</v>
      </c>
      <c r="E10" s="112">
        <v>60</v>
      </c>
      <c r="F10" s="112">
        <v>60</v>
      </c>
    </row>
    <row r="11" spans="1:7" ht="60" customHeight="1">
      <c r="A11" s="102" t="s">
        <v>176</v>
      </c>
      <c r="B11" s="106" t="s">
        <v>177</v>
      </c>
      <c r="C11" s="52" t="s">
        <v>117</v>
      </c>
      <c r="D11" s="115">
        <v>60</v>
      </c>
      <c r="E11" s="115">
        <v>60</v>
      </c>
      <c r="F11" s="115">
        <v>60</v>
      </c>
    </row>
    <row r="12" spans="1:7" ht="61.5" customHeight="1">
      <c r="A12" s="102" t="s">
        <v>225</v>
      </c>
      <c r="B12" s="106" t="s">
        <v>178</v>
      </c>
      <c r="C12" s="52" t="s">
        <v>117</v>
      </c>
      <c r="D12" s="115">
        <v>0</v>
      </c>
      <c r="E12" s="115">
        <v>0</v>
      </c>
      <c r="F12" s="115">
        <v>0</v>
      </c>
    </row>
    <row r="13" spans="1:7" ht="45.75" customHeight="1">
      <c r="A13" s="102" t="s">
        <v>226</v>
      </c>
      <c r="B13" s="106" t="s">
        <v>179</v>
      </c>
      <c r="C13" s="52" t="s">
        <v>117</v>
      </c>
      <c r="D13" s="115">
        <v>0</v>
      </c>
      <c r="E13" s="115">
        <v>0</v>
      </c>
      <c r="F13" s="115">
        <v>0</v>
      </c>
    </row>
    <row r="14" spans="1:7" ht="61.5" customHeight="1">
      <c r="A14" s="102" t="s">
        <v>113</v>
      </c>
      <c r="B14" s="109" t="s">
        <v>168</v>
      </c>
      <c r="C14" s="129" t="s">
        <v>117</v>
      </c>
      <c r="D14" s="112">
        <v>11559.9</v>
      </c>
      <c r="E14" s="112">
        <v>12336.7</v>
      </c>
      <c r="F14" s="112">
        <v>12316.6</v>
      </c>
    </row>
    <row r="15" spans="1:7" ht="78.75" customHeight="1">
      <c r="A15" s="102" t="s">
        <v>181</v>
      </c>
      <c r="B15" s="107" t="s">
        <v>180</v>
      </c>
      <c r="C15" s="129" t="s">
        <v>199</v>
      </c>
      <c r="D15" s="115">
        <v>11559.9</v>
      </c>
      <c r="E15" s="115">
        <v>12336.7</v>
      </c>
      <c r="F15" s="115">
        <v>12316.6</v>
      </c>
    </row>
    <row r="16" spans="1:7">
      <c r="A16" s="177" t="s">
        <v>43</v>
      </c>
      <c r="B16" s="177"/>
      <c r="C16" s="177"/>
      <c r="D16" s="177"/>
      <c r="E16" s="177"/>
      <c r="F16" s="177"/>
    </row>
    <row r="17" spans="1:6" ht="32.25" customHeight="1">
      <c r="A17" s="178" t="s">
        <v>44</v>
      </c>
      <c r="B17" s="178"/>
      <c r="C17" s="178"/>
      <c r="D17" s="178"/>
      <c r="E17" s="178"/>
      <c r="F17" s="178"/>
    </row>
  </sheetData>
  <mergeCells count="7">
    <mergeCell ref="A16:F16"/>
    <mergeCell ref="A1:F1"/>
    <mergeCell ref="A17:F17"/>
    <mergeCell ref="C3:C4"/>
    <mergeCell ref="B3:B4"/>
    <mergeCell ref="A3:A4"/>
    <mergeCell ref="D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30"/>
  <sheetViews>
    <sheetView view="pageBreakPreview" zoomScaleSheetLayoutView="100" workbookViewId="0">
      <selection activeCell="C27" sqref="C27:E30"/>
    </sheetView>
  </sheetViews>
  <sheetFormatPr defaultColWidth="9.140625" defaultRowHeight="15"/>
  <cols>
    <col min="1" max="1" width="25" style="11" customWidth="1"/>
    <col min="2" max="2" width="31.28515625" style="11" customWidth="1"/>
    <col min="3" max="3" width="28" style="11" customWidth="1"/>
    <col min="4" max="4" width="16.42578125" style="11" customWidth="1"/>
    <col min="5" max="5" width="14.85546875" style="11" customWidth="1"/>
    <col min="6" max="6" width="13.28515625" style="11" customWidth="1"/>
    <col min="7" max="16384" width="9.140625" style="11"/>
  </cols>
  <sheetData>
    <row r="1" spans="1:6" ht="31.5" customHeight="1">
      <c r="A1" s="159" t="s">
        <v>45</v>
      </c>
      <c r="B1" s="159"/>
      <c r="C1" s="159"/>
      <c r="D1" s="159"/>
      <c r="E1" s="159"/>
      <c r="F1" s="17"/>
    </row>
    <row r="2" spans="1:6">
      <c r="E2" s="10" t="s">
        <v>46</v>
      </c>
      <c r="F2" s="10"/>
    </row>
    <row r="3" spans="1:6" ht="63.75" customHeight="1">
      <c r="A3" s="13" t="s">
        <v>47</v>
      </c>
      <c r="B3" s="18" t="s">
        <v>48</v>
      </c>
      <c r="C3" s="18" t="s">
        <v>49</v>
      </c>
      <c r="D3" s="18" t="s">
        <v>50</v>
      </c>
      <c r="E3" s="18" t="s">
        <v>51</v>
      </c>
      <c r="F3" s="10"/>
    </row>
    <row r="4" spans="1:6" s="19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</row>
    <row r="5" spans="1:6" ht="60" customHeight="1">
      <c r="A5" s="52" t="s">
        <v>52</v>
      </c>
      <c r="B5" s="22" t="s">
        <v>211</v>
      </c>
      <c r="C5" s="22"/>
      <c r="D5" s="123">
        <f>D6+D14+D21</f>
        <v>112287.49999999999</v>
      </c>
      <c r="E5" s="123">
        <f>E6+E14+E21</f>
        <v>111816.5</v>
      </c>
    </row>
    <row r="6" spans="1:6" ht="66" customHeight="1">
      <c r="A6" s="185" t="s">
        <v>169</v>
      </c>
      <c r="B6" s="138" t="s">
        <v>166</v>
      </c>
      <c r="C6" s="139"/>
      <c r="D6" s="124">
        <f>D11+D13</f>
        <v>99890.799999999988</v>
      </c>
      <c r="E6" s="124">
        <f>E11+E13</f>
        <v>99439.9</v>
      </c>
    </row>
    <row r="7" spans="1:6">
      <c r="A7" s="186"/>
      <c r="B7" s="182" t="s">
        <v>156</v>
      </c>
      <c r="C7" s="103" t="s">
        <v>157</v>
      </c>
      <c r="D7" s="125">
        <v>93266.5</v>
      </c>
      <c r="E7" s="126">
        <v>92937.8</v>
      </c>
    </row>
    <row r="8" spans="1:6">
      <c r="A8" s="186"/>
      <c r="B8" s="188"/>
      <c r="C8" s="103" t="s">
        <v>53</v>
      </c>
      <c r="D8" s="125">
        <v>496.5</v>
      </c>
      <c r="E8" s="127">
        <v>496.5</v>
      </c>
    </row>
    <row r="9" spans="1:6">
      <c r="A9" s="186"/>
      <c r="B9" s="188"/>
      <c r="C9" s="103" t="s">
        <v>158</v>
      </c>
      <c r="D9" s="125">
        <v>3926.9</v>
      </c>
      <c r="E9" s="126">
        <v>3855</v>
      </c>
    </row>
    <row r="10" spans="1:6">
      <c r="A10" s="186"/>
      <c r="B10" s="188"/>
      <c r="C10" s="104" t="s">
        <v>159</v>
      </c>
      <c r="D10" s="125">
        <v>1846.7</v>
      </c>
      <c r="E10" s="126">
        <v>1846.4</v>
      </c>
    </row>
    <row r="11" spans="1:6" ht="15" customHeight="1">
      <c r="A11" s="186"/>
      <c r="B11" s="188"/>
      <c r="C11" s="105" t="s">
        <v>160</v>
      </c>
      <c r="D11" s="125">
        <f>SUM(D7:D10)</f>
        <v>99536.599999999991</v>
      </c>
      <c r="E11" s="125">
        <f>SUM(E7:E10)</f>
        <v>99135.7</v>
      </c>
    </row>
    <row r="12" spans="1:6" ht="132" customHeight="1">
      <c r="A12" s="186"/>
      <c r="B12" s="182" t="s">
        <v>161</v>
      </c>
      <c r="C12" s="103" t="s">
        <v>157</v>
      </c>
      <c r="D12" s="125">
        <v>354.2</v>
      </c>
      <c r="E12" s="126">
        <v>304.2</v>
      </c>
    </row>
    <row r="13" spans="1:6" ht="19.5" customHeight="1">
      <c r="A13" s="186"/>
      <c r="B13" s="182"/>
      <c r="C13" s="105" t="s">
        <v>160</v>
      </c>
      <c r="D13" s="125">
        <f>D12</f>
        <v>354.2</v>
      </c>
      <c r="E13" s="127">
        <f>E12</f>
        <v>304.2</v>
      </c>
    </row>
    <row r="14" spans="1:6" ht="68.25" customHeight="1">
      <c r="A14" s="187" t="s">
        <v>170</v>
      </c>
      <c r="B14" s="111" t="s">
        <v>167</v>
      </c>
      <c r="C14" s="111"/>
      <c r="D14" s="123">
        <f>D16+D18+D20</f>
        <v>60</v>
      </c>
      <c r="E14" s="128">
        <f>E16+E18+E20</f>
        <v>60</v>
      </c>
    </row>
    <row r="15" spans="1:6">
      <c r="A15" s="187"/>
      <c r="B15" s="182" t="s">
        <v>162</v>
      </c>
      <c r="C15" s="103" t="s">
        <v>157</v>
      </c>
      <c r="D15" s="125">
        <v>60</v>
      </c>
      <c r="E15" s="127">
        <v>60</v>
      </c>
    </row>
    <row r="16" spans="1:6" ht="61.5" customHeight="1">
      <c r="A16" s="187"/>
      <c r="B16" s="182"/>
      <c r="C16" s="105" t="s">
        <v>160</v>
      </c>
      <c r="D16" s="125">
        <f>D15</f>
        <v>60</v>
      </c>
      <c r="E16" s="127">
        <f>E15</f>
        <v>60</v>
      </c>
    </row>
    <row r="17" spans="1:5">
      <c r="A17" s="187"/>
      <c r="B17" s="182" t="s">
        <v>163</v>
      </c>
      <c r="C17" s="103" t="s">
        <v>157</v>
      </c>
      <c r="D17" s="125"/>
      <c r="E17" s="126"/>
    </row>
    <row r="18" spans="1:5" ht="60.75" customHeight="1">
      <c r="A18" s="187"/>
      <c r="B18" s="182"/>
      <c r="C18" s="105" t="s">
        <v>160</v>
      </c>
      <c r="D18" s="125">
        <f>D17</f>
        <v>0</v>
      </c>
      <c r="E18" s="127">
        <f>E17</f>
        <v>0</v>
      </c>
    </row>
    <row r="19" spans="1:5" ht="45.75" customHeight="1">
      <c r="A19" s="187"/>
      <c r="B19" s="182" t="s">
        <v>164</v>
      </c>
      <c r="C19" s="103" t="s">
        <v>157</v>
      </c>
      <c r="D19" s="125"/>
      <c r="E19" s="126"/>
    </row>
    <row r="20" spans="1:5" ht="16.5" customHeight="1">
      <c r="A20" s="187"/>
      <c r="B20" s="182"/>
      <c r="C20" s="105" t="s">
        <v>160</v>
      </c>
      <c r="D20" s="125">
        <f>D19</f>
        <v>0</v>
      </c>
      <c r="E20" s="127">
        <f>E19</f>
        <v>0</v>
      </c>
    </row>
    <row r="21" spans="1:5" ht="127.5" customHeight="1">
      <c r="A21" s="187" t="s">
        <v>113</v>
      </c>
      <c r="B21" s="111" t="s">
        <v>168</v>
      </c>
      <c r="C21" s="111"/>
      <c r="D21" s="123">
        <f>D24</f>
        <v>12336.699999999999</v>
      </c>
      <c r="E21" s="128">
        <f>E24</f>
        <v>12316.599999999999</v>
      </c>
    </row>
    <row r="22" spans="1:5" ht="30.75" customHeight="1">
      <c r="A22" s="187"/>
      <c r="B22" s="183" t="s">
        <v>165</v>
      </c>
      <c r="C22" s="103" t="s">
        <v>157</v>
      </c>
      <c r="D22" s="125">
        <v>432.9</v>
      </c>
      <c r="E22" s="126">
        <v>412.8</v>
      </c>
    </row>
    <row r="23" spans="1:5">
      <c r="A23" s="187"/>
      <c r="B23" s="184"/>
      <c r="C23" s="103" t="s">
        <v>158</v>
      </c>
      <c r="D23" s="125">
        <v>11903.8</v>
      </c>
      <c r="E23" s="127">
        <v>11903.8</v>
      </c>
    </row>
    <row r="24" spans="1:5" ht="15" customHeight="1">
      <c r="A24" s="187"/>
      <c r="B24" s="184"/>
      <c r="C24" s="105" t="s">
        <v>160</v>
      </c>
      <c r="D24" s="125">
        <f>D23+D22</f>
        <v>12336.699999999999</v>
      </c>
      <c r="E24" s="127">
        <f>E23+E22</f>
        <v>12316.599999999999</v>
      </c>
    </row>
    <row r="25" spans="1:5" ht="18.75" customHeight="1">
      <c r="A25" s="158" t="s">
        <v>54</v>
      </c>
      <c r="B25" s="158"/>
      <c r="C25" s="158"/>
      <c r="D25" s="158"/>
      <c r="E25" s="158"/>
    </row>
    <row r="26" spans="1:5">
      <c r="A26" s="158" t="s">
        <v>55</v>
      </c>
      <c r="B26" s="158"/>
      <c r="C26" s="158"/>
      <c r="D26" s="158"/>
      <c r="E26" s="158"/>
    </row>
    <row r="27" spans="1:5">
      <c r="C27" s="103" t="s">
        <v>157</v>
      </c>
      <c r="D27" s="68">
        <v>94113.600000000006</v>
      </c>
      <c r="E27" s="68">
        <v>93714.8</v>
      </c>
    </row>
    <row r="28" spans="1:5">
      <c r="C28" s="103" t="s">
        <v>53</v>
      </c>
      <c r="D28" s="68">
        <v>496.5</v>
      </c>
      <c r="E28" s="68">
        <v>496.5</v>
      </c>
    </row>
    <row r="29" spans="1:5">
      <c r="C29" s="103" t="s">
        <v>158</v>
      </c>
      <c r="D29" s="68">
        <v>15830.7</v>
      </c>
      <c r="E29" s="68">
        <v>15758.8</v>
      </c>
    </row>
    <row r="30" spans="1:5">
      <c r="C30" s="104" t="s">
        <v>159</v>
      </c>
      <c r="D30" s="68">
        <v>1846.7</v>
      </c>
      <c r="E30" s="68">
        <v>1846.4</v>
      </c>
    </row>
  </sheetData>
  <mergeCells count="12">
    <mergeCell ref="A26:E26"/>
    <mergeCell ref="A1:E1"/>
    <mergeCell ref="A25:E25"/>
    <mergeCell ref="B17:B18"/>
    <mergeCell ref="B19:B20"/>
    <mergeCell ref="B22:B24"/>
    <mergeCell ref="A6:A13"/>
    <mergeCell ref="A21:A24"/>
    <mergeCell ref="A14:A20"/>
    <mergeCell ref="B7:B11"/>
    <mergeCell ref="B12:B13"/>
    <mergeCell ref="B15:B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33"/>
  <sheetViews>
    <sheetView view="pageBreakPreview" topLeftCell="A16" zoomScaleSheetLayoutView="100" workbookViewId="0">
      <selection activeCell="D29" sqref="D29"/>
    </sheetView>
  </sheetViews>
  <sheetFormatPr defaultColWidth="9.140625" defaultRowHeight="15"/>
  <cols>
    <col min="1" max="1" width="5" style="11" customWidth="1"/>
    <col min="2" max="2" width="67.85546875" style="11" customWidth="1"/>
    <col min="3" max="3" width="12" style="11" customWidth="1"/>
    <col min="4" max="4" width="18.28515625" style="11" customWidth="1"/>
    <col min="5" max="5" width="20.28515625" style="11" customWidth="1"/>
    <col min="6" max="6" width="27" style="11" customWidth="1"/>
    <col min="7" max="7" width="42.28515625" style="11" customWidth="1"/>
    <col min="8" max="16384" width="9.140625" style="11"/>
  </cols>
  <sheetData>
    <row r="1" spans="1:7" ht="22.5" customHeight="1">
      <c r="A1" s="159" t="s">
        <v>56</v>
      </c>
      <c r="B1" s="159"/>
      <c r="C1" s="159"/>
      <c r="D1" s="159"/>
      <c r="E1" s="159"/>
      <c r="F1" s="159"/>
      <c r="G1" s="17"/>
    </row>
    <row r="2" spans="1:7">
      <c r="F2" s="10" t="s">
        <v>57</v>
      </c>
      <c r="G2" s="10"/>
    </row>
    <row r="3" spans="1:7" ht="82.5" customHeight="1">
      <c r="A3" s="172" t="s">
        <v>24</v>
      </c>
      <c r="B3" s="175" t="s">
        <v>58</v>
      </c>
      <c r="C3" s="175" t="s">
        <v>66</v>
      </c>
      <c r="D3" s="175" t="s">
        <v>59</v>
      </c>
      <c r="E3" s="172"/>
      <c r="F3" s="175" t="s">
        <v>60</v>
      </c>
    </row>
    <row r="4" spans="1:7" ht="18" customHeight="1">
      <c r="A4" s="172"/>
      <c r="B4" s="172"/>
      <c r="C4" s="172"/>
      <c r="D4" s="175" t="s">
        <v>212</v>
      </c>
      <c r="E4" s="172"/>
      <c r="F4" s="172"/>
    </row>
    <row r="5" spans="1:7" ht="45.75" customHeight="1">
      <c r="A5" s="172"/>
      <c r="B5" s="172"/>
      <c r="C5" s="172"/>
      <c r="D5" s="13" t="s">
        <v>0</v>
      </c>
      <c r="E5" s="16" t="s">
        <v>61</v>
      </c>
      <c r="F5" s="172"/>
    </row>
    <row r="6" spans="1:7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</row>
    <row r="7" spans="1:7" ht="31.5" customHeight="1">
      <c r="A7" s="14"/>
      <c r="B7" s="192" t="s">
        <v>213</v>
      </c>
      <c r="C7" s="193"/>
      <c r="D7" s="193"/>
      <c r="E7" s="193"/>
      <c r="F7" s="193"/>
    </row>
    <row r="8" spans="1:7" ht="46.5" customHeight="1">
      <c r="A8" s="31">
        <v>1</v>
      </c>
      <c r="B8" s="101" t="s">
        <v>185</v>
      </c>
      <c r="C8" s="51" t="s">
        <v>90</v>
      </c>
      <c r="D8" s="31">
        <v>2.7</v>
      </c>
      <c r="E8" s="131" t="s">
        <v>252</v>
      </c>
      <c r="F8" s="189" t="s">
        <v>251</v>
      </c>
    </row>
    <row r="9" spans="1:7" ht="76.5" customHeight="1">
      <c r="A9" s="60">
        <v>2</v>
      </c>
      <c r="B9" s="52" t="s">
        <v>107</v>
      </c>
      <c r="C9" s="61" t="s">
        <v>90</v>
      </c>
      <c r="D9" s="60">
        <v>0</v>
      </c>
      <c r="E9" s="131" t="s">
        <v>252</v>
      </c>
      <c r="F9" s="190"/>
    </row>
    <row r="10" spans="1:7" ht="32.25" customHeight="1">
      <c r="A10" s="31">
        <v>3</v>
      </c>
      <c r="B10" s="52" t="s">
        <v>128</v>
      </c>
      <c r="C10" s="51" t="s">
        <v>90</v>
      </c>
      <c r="D10" s="31">
        <v>30</v>
      </c>
      <c r="E10" s="131" t="s">
        <v>252</v>
      </c>
      <c r="F10" s="190"/>
    </row>
    <row r="11" spans="1:7" ht="31.5" customHeight="1">
      <c r="A11" s="50">
        <v>4</v>
      </c>
      <c r="B11" s="52" t="s">
        <v>129</v>
      </c>
      <c r="C11" s="51" t="s">
        <v>90</v>
      </c>
      <c r="D11" s="50">
        <v>40</v>
      </c>
      <c r="E11" s="131" t="s">
        <v>252</v>
      </c>
      <c r="F11" s="190"/>
    </row>
    <row r="12" spans="1:7" ht="32.25" customHeight="1">
      <c r="A12" s="60">
        <v>5</v>
      </c>
      <c r="B12" s="52" t="s">
        <v>130</v>
      </c>
      <c r="C12" s="84" t="s">
        <v>90</v>
      </c>
      <c r="D12" s="45">
        <v>100</v>
      </c>
      <c r="E12" s="131" t="s">
        <v>252</v>
      </c>
      <c r="F12" s="190"/>
    </row>
    <row r="13" spans="1:7" ht="33" customHeight="1">
      <c r="A13" s="60">
        <v>6</v>
      </c>
      <c r="B13" s="52" t="s">
        <v>131</v>
      </c>
      <c r="C13" s="84" t="s">
        <v>90</v>
      </c>
      <c r="D13" s="60">
        <v>100</v>
      </c>
      <c r="E13" s="131" t="s">
        <v>252</v>
      </c>
      <c r="F13" s="190"/>
    </row>
    <row r="14" spans="1:7" ht="50.25" customHeight="1">
      <c r="A14" s="60">
        <v>7</v>
      </c>
      <c r="B14" s="52" t="s">
        <v>132</v>
      </c>
      <c r="C14" s="61" t="s">
        <v>90</v>
      </c>
      <c r="D14" s="72">
        <v>6</v>
      </c>
      <c r="E14" s="131" t="s">
        <v>252</v>
      </c>
      <c r="F14" s="190"/>
    </row>
    <row r="15" spans="1:7" ht="47.25" customHeight="1">
      <c r="A15" s="60">
        <v>8</v>
      </c>
      <c r="B15" s="52" t="s">
        <v>133</v>
      </c>
      <c r="C15" s="66" t="s">
        <v>90</v>
      </c>
      <c r="D15" s="73">
        <v>100</v>
      </c>
      <c r="E15" s="131" t="s">
        <v>252</v>
      </c>
      <c r="F15" s="190"/>
    </row>
    <row r="16" spans="1:7" ht="45" customHeight="1">
      <c r="A16" s="85">
        <v>9</v>
      </c>
      <c r="B16" s="101" t="s">
        <v>186</v>
      </c>
      <c r="C16" s="87" t="s">
        <v>90</v>
      </c>
      <c r="D16" s="62">
        <v>65</v>
      </c>
      <c r="E16" s="131" t="s">
        <v>252</v>
      </c>
      <c r="F16" s="190"/>
    </row>
    <row r="17" spans="1:6" ht="77.25" customHeight="1">
      <c r="A17" s="85">
        <v>10</v>
      </c>
      <c r="B17" s="52" t="s">
        <v>135</v>
      </c>
      <c r="C17" s="87" t="s">
        <v>142</v>
      </c>
      <c r="D17" s="62">
        <v>0</v>
      </c>
      <c r="E17" s="131" t="s">
        <v>252</v>
      </c>
      <c r="F17" s="190"/>
    </row>
    <row r="18" spans="1:6" ht="60.75" customHeight="1">
      <c r="A18" s="85">
        <v>11</v>
      </c>
      <c r="B18" s="75" t="s">
        <v>136</v>
      </c>
      <c r="C18" s="87" t="s">
        <v>90</v>
      </c>
      <c r="D18" s="86">
        <v>0</v>
      </c>
      <c r="E18" s="131" t="s">
        <v>252</v>
      </c>
      <c r="F18" s="190"/>
    </row>
    <row r="19" spans="1:6" ht="31.5" customHeight="1">
      <c r="A19" s="85">
        <v>12</v>
      </c>
      <c r="B19" s="75" t="s">
        <v>137</v>
      </c>
      <c r="C19" s="87" t="s">
        <v>90</v>
      </c>
      <c r="D19" s="86">
        <v>100</v>
      </c>
      <c r="E19" s="131" t="s">
        <v>252</v>
      </c>
      <c r="F19" s="190"/>
    </row>
    <row r="20" spans="1:6" ht="44.25" customHeight="1">
      <c r="A20" s="85">
        <v>13</v>
      </c>
      <c r="B20" s="75" t="s">
        <v>138</v>
      </c>
      <c r="C20" s="87" t="s">
        <v>90</v>
      </c>
      <c r="D20" s="86">
        <v>0</v>
      </c>
      <c r="E20" s="131" t="s">
        <v>252</v>
      </c>
      <c r="F20" s="190"/>
    </row>
    <row r="21" spans="1:6" ht="45.75" customHeight="1">
      <c r="A21" s="85">
        <v>14</v>
      </c>
      <c r="B21" s="75" t="s">
        <v>139</v>
      </c>
      <c r="C21" s="87" t="s">
        <v>90</v>
      </c>
      <c r="D21" s="86">
        <v>0</v>
      </c>
      <c r="E21" s="131" t="s">
        <v>252</v>
      </c>
      <c r="F21" s="190"/>
    </row>
    <row r="22" spans="1:6" ht="49.5" customHeight="1">
      <c r="A22" s="85">
        <v>15</v>
      </c>
      <c r="B22" s="75" t="s">
        <v>140</v>
      </c>
      <c r="C22" s="87" t="s">
        <v>90</v>
      </c>
      <c r="D22" s="86">
        <v>38.700000000000003</v>
      </c>
      <c r="E22" s="131" t="s">
        <v>252</v>
      </c>
      <c r="F22" s="190"/>
    </row>
    <row r="23" spans="1:6" ht="45.75" customHeight="1">
      <c r="A23" s="85">
        <v>16</v>
      </c>
      <c r="B23" s="75" t="s">
        <v>141</v>
      </c>
      <c r="C23" s="87" t="s">
        <v>142</v>
      </c>
      <c r="D23" s="86">
        <v>1</v>
      </c>
      <c r="E23" s="131" t="s">
        <v>252</v>
      </c>
      <c r="F23" s="190"/>
    </row>
    <row r="24" spans="1:6" ht="15.75" customHeight="1">
      <c r="A24" s="85">
        <v>17</v>
      </c>
      <c r="B24" s="75" t="s">
        <v>143</v>
      </c>
      <c r="C24" s="87" t="s">
        <v>90</v>
      </c>
      <c r="D24" s="88" t="s">
        <v>150</v>
      </c>
      <c r="E24" s="131" t="s">
        <v>252</v>
      </c>
      <c r="F24" s="190"/>
    </row>
    <row r="25" spans="1:6" ht="45.75" customHeight="1">
      <c r="A25" s="85">
        <v>18</v>
      </c>
      <c r="B25" s="75" t="s">
        <v>121</v>
      </c>
      <c r="C25" s="87" t="s">
        <v>90</v>
      </c>
      <c r="D25" s="87">
        <v>100</v>
      </c>
      <c r="E25" s="131" t="s">
        <v>252</v>
      </c>
      <c r="F25" s="190"/>
    </row>
    <row r="26" spans="1:6" ht="31.5" customHeight="1">
      <c r="A26" s="85">
        <v>19</v>
      </c>
      <c r="B26" s="52" t="s">
        <v>144</v>
      </c>
      <c r="C26" s="87" t="s">
        <v>90</v>
      </c>
      <c r="D26" s="87">
        <v>80</v>
      </c>
      <c r="E26" s="131" t="s">
        <v>252</v>
      </c>
      <c r="F26" s="190"/>
    </row>
    <row r="27" spans="1:6" ht="30" customHeight="1">
      <c r="A27" s="85">
        <v>20</v>
      </c>
      <c r="B27" s="75" t="s">
        <v>124</v>
      </c>
      <c r="C27" s="87" t="s">
        <v>90</v>
      </c>
      <c r="D27" s="87">
        <v>68</v>
      </c>
      <c r="E27" s="131" t="s">
        <v>252</v>
      </c>
      <c r="F27" s="190"/>
    </row>
    <row r="28" spans="1:6" ht="45.75" customHeight="1">
      <c r="A28" s="85">
        <v>21</v>
      </c>
      <c r="B28" s="75" t="s">
        <v>127</v>
      </c>
      <c r="C28" s="87" t="s">
        <v>90</v>
      </c>
      <c r="D28" s="87">
        <v>90</v>
      </c>
      <c r="E28" s="131" t="s">
        <v>252</v>
      </c>
      <c r="F28" s="190"/>
    </row>
    <row r="29" spans="1:6" ht="60" customHeight="1">
      <c r="A29" s="85">
        <v>22</v>
      </c>
      <c r="B29" s="75" t="s">
        <v>145</v>
      </c>
      <c r="C29" s="87" t="s">
        <v>90</v>
      </c>
      <c r="D29" s="87">
        <v>4.9000000000000004</v>
      </c>
      <c r="E29" s="131" t="s">
        <v>252</v>
      </c>
      <c r="F29" s="190"/>
    </row>
    <row r="30" spans="1:6" ht="98.25" customHeight="1">
      <c r="A30" s="85">
        <v>23</v>
      </c>
      <c r="B30" s="81" t="s">
        <v>146</v>
      </c>
      <c r="C30" s="87" t="s">
        <v>90</v>
      </c>
      <c r="D30" s="87">
        <v>80</v>
      </c>
      <c r="E30" s="131" t="s">
        <v>252</v>
      </c>
      <c r="F30" s="190"/>
    </row>
    <row r="31" spans="1:6" ht="31.5" customHeight="1">
      <c r="A31" s="85">
        <v>24</v>
      </c>
      <c r="B31" s="75" t="s">
        <v>122</v>
      </c>
      <c r="C31" s="87" t="s">
        <v>90</v>
      </c>
      <c r="D31" s="87">
        <v>80</v>
      </c>
      <c r="E31" s="131" t="s">
        <v>252</v>
      </c>
      <c r="F31" s="190"/>
    </row>
    <row r="32" spans="1:6" ht="30" customHeight="1">
      <c r="A32" s="85">
        <v>25</v>
      </c>
      <c r="B32" s="52" t="s">
        <v>147</v>
      </c>
      <c r="C32" s="87" t="s">
        <v>90</v>
      </c>
      <c r="D32" s="87">
        <v>100</v>
      </c>
      <c r="E32" s="131" t="s">
        <v>252</v>
      </c>
      <c r="F32" s="190"/>
    </row>
    <row r="33" spans="1:6" ht="78" customHeight="1">
      <c r="A33" s="86">
        <v>26</v>
      </c>
      <c r="B33" s="82" t="s">
        <v>107</v>
      </c>
      <c r="C33" s="66" t="s">
        <v>90</v>
      </c>
      <c r="D33" s="62">
        <v>0</v>
      </c>
      <c r="E33" s="131" t="s">
        <v>252</v>
      </c>
      <c r="F33" s="191"/>
    </row>
  </sheetData>
  <mergeCells count="9">
    <mergeCell ref="F8:F33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1"/>
  <sheetViews>
    <sheetView workbookViewId="0">
      <selection activeCell="D16" sqref="D16"/>
    </sheetView>
  </sheetViews>
  <sheetFormatPr defaultRowHeight="15"/>
  <cols>
    <col min="1" max="1" width="5.5703125" customWidth="1"/>
    <col min="2" max="2" width="70.5703125" customWidth="1"/>
    <col min="3" max="3" width="29.28515625" customWidth="1"/>
    <col min="4" max="4" width="28" customWidth="1"/>
  </cols>
  <sheetData>
    <row r="1" spans="1:4" ht="29.25" customHeight="1">
      <c r="A1" s="194" t="s">
        <v>89</v>
      </c>
      <c r="B1" s="194"/>
      <c r="C1" s="194"/>
      <c r="D1" s="194"/>
    </row>
    <row r="2" spans="1:4" ht="36" customHeight="1">
      <c r="A2" s="42" t="s">
        <v>24</v>
      </c>
      <c r="B2" s="43" t="s">
        <v>86</v>
      </c>
      <c r="C2" s="43" t="s">
        <v>87</v>
      </c>
      <c r="D2" s="43" t="s">
        <v>85</v>
      </c>
    </row>
    <row r="3" spans="1:4">
      <c r="A3" s="42">
        <v>1</v>
      </c>
      <c r="B3" s="42">
        <v>2</v>
      </c>
      <c r="C3" s="42">
        <v>3</v>
      </c>
      <c r="D3" s="42">
        <v>4</v>
      </c>
    </row>
    <row r="4" spans="1:4" ht="38.25" customHeight="1">
      <c r="A4" s="91">
        <v>1</v>
      </c>
      <c r="B4" s="96" t="s">
        <v>214</v>
      </c>
      <c r="C4" s="100" t="s">
        <v>187</v>
      </c>
      <c r="D4" s="96" t="s">
        <v>215</v>
      </c>
    </row>
    <row r="5" spans="1:4" ht="39.75" customHeight="1">
      <c r="A5" s="91">
        <v>2</v>
      </c>
      <c r="B5" s="96" t="s">
        <v>214</v>
      </c>
      <c r="C5" s="100" t="s">
        <v>187</v>
      </c>
      <c r="D5" s="96" t="s">
        <v>216</v>
      </c>
    </row>
    <row r="6" spans="1:4" ht="39.75" customHeight="1">
      <c r="A6" s="91">
        <v>3</v>
      </c>
      <c r="B6" s="96" t="s">
        <v>214</v>
      </c>
      <c r="C6" s="100" t="s">
        <v>187</v>
      </c>
      <c r="D6" s="96" t="s">
        <v>217</v>
      </c>
    </row>
    <row r="7" spans="1:4" s="143" customFormat="1" ht="39.75" customHeight="1">
      <c r="A7" s="140">
        <v>4</v>
      </c>
      <c r="B7" s="141" t="s">
        <v>214</v>
      </c>
      <c r="C7" s="142" t="s">
        <v>187</v>
      </c>
      <c r="D7" s="141" t="s">
        <v>218</v>
      </c>
    </row>
    <row r="8" spans="1:4" s="143" customFormat="1" ht="39.75" customHeight="1">
      <c r="A8" s="140">
        <v>5</v>
      </c>
      <c r="B8" s="141" t="s">
        <v>214</v>
      </c>
      <c r="C8" s="142" t="s">
        <v>187</v>
      </c>
      <c r="D8" s="141" t="s">
        <v>219</v>
      </c>
    </row>
    <row r="9" spans="1:4" s="143" customFormat="1" ht="39.75" customHeight="1">
      <c r="A9" s="140">
        <v>6</v>
      </c>
      <c r="B9" s="141" t="s">
        <v>214</v>
      </c>
      <c r="C9" s="142" t="s">
        <v>187</v>
      </c>
      <c r="D9" s="141" t="s">
        <v>220</v>
      </c>
    </row>
    <row r="10" spans="1:4" ht="39.75" customHeight="1">
      <c r="A10" s="91">
        <v>7</v>
      </c>
      <c r="B10" s="96" t="s">
        <v>214</v>
      </c>
      <c r="C10" s="100" t="s">
        <v>187</v>
      </c>
      <c r="D10" s="96" t="s">
        <v>221</v>
      </c>
    </row>
    <row r="11" spans="1:4" ht="39.75" customHeight="1">
      <c r="A11" s="130">
        <v>8</v>
      </c>
      <c r="B11" s="96" t="s">
        <v>214</v>
      </c>
      <c r="C11" s="100" t="s">
        <v>187</v>
      </c>
      <c r="D11" s="96" t="s">
        <v>222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zoomScale="80" zoomScaleNormal="80" workbookViewId="0">
      <selection activeCell="A10" sqref="A10"/>
    </sheetView>
  </sheetViews>
  <sheetFormatPr defaultRowHeight="15"/>
  <cols>
    <col min="1" max="1" width="49" customWidth="1"/>
    <col min="2" max="2" width="10" customWidth="1"/>
    <col min="3" max="3" width="12.42578125" customWidth="1"/>
  </cols>
  <sheetData>
    <row r="1" spans="1:11" ht="20.100000000000001" customHeight="1">
      <c r="A1" s="200" t="s">
        <v>8</v>
      </c>
      <c r="B1" s="200"/>
      <c r="C1" s="201" t="s">
        <v>253</v>
      </c>
      <c r="D1" s="202"/>
      <c r="E1" s="202"/>
      <c r="F1" s="202"/>
      <c r="G1" s="202"/>
      <c r="H1" s="203"/>
    </row>
    <row r="2" spans="1:11" ht="12.75" customHeight="1">
      <c r="A2" s="200"/>
      <c r="B2" s="200"/>
      <c r="C2" s="204"/>
      <c r="D2" s="205"/>
      <c r="E2" s="205"/>
      <c r="F2" s="205"/>
      <c r="G2" s="205"/>
      <c r="H2" s="206"/>
    </row>
    <row r="3" spans="1:11" ht="20.100000000000001" customHeight="1">
      <c r="A3" s="200" t="s">
        <v>9</v>
      </c>
      <c r="B3" s="200"/>
      <c r="C3" s="207">
        <v>2024</v>
      </c>
      <c r="D3" s="207"/>
      <c r="E3" s="207"/>
      <c r="F3" s="207"/>
      <c r="G3" s="207"/>
      <c r="H3" s="207"/>
    </row>
    <row r="4" spans="1:11" ht="10.5" customHeight="1">
      <c r="A4" s="7"/>
      <c r="B4" s="7"/>
      <c r="C4" s="8"/>
      <c r="D4" s="8"/>
      <c r="E4" s="8"/>
      <c r="F4" s="8"/>
      <c r="G4" s="8"/>
      <c r="H4" s="8"/>
    </row>
    <row r="5" spans="1:11">
      <c r="A5" s="3" t="s">
        <v>4</v>
      </c>
      <c r="B5" s="4"/>
      <c r="C5" s="4"/>
      <c r="D5" s="4"/>
      <c r="E5" s="4"/>
      <c r="F5" s="4"/>
      <c r="G5" s="4"/>
      <c r="H5" s="4"/>
    </row>
    <row r="6" spans="1:11" ht="11.25" customHeight="1">
      <c r="A6" s="2"/>
    </row>
    <row r="7" spans="1:11">
      <c r="A7" t="s">
        <v>67</v>
      </c>
      <c r="B7" s="9">
        <v>26</v>
      </c>
    </row>
    <row r="8" spans="1:11" ht="12" customHeight="1"/>
    <row r="9" spans="1:11" ht="30">
      <c r="A9" s="18" t="s">
        <v>65</v>
      </c>
      <c r="B9" s="18" t="s">
        <v>66</v>
      </c>
      <c r="C9" s="18" t="s">
        <v>14</v>
      </c>
      <c r="D9" s="18" t="s">
        <v>0</v>
      </c>
      <c r="E9" s="18" t="s">
        <v>1</v>
      </c>
      <c r="F9" s="18" t="s">
        <v>2</v>
      </c>
    </row>
    <row r="10" spans="1:11" ht="61.5" customHeight="1">
      <c r="A10" s="52" t="s">
        <v>153</v>
      </c>
      <c r="B10" s="71" t="s">
        <v>70</v>
      </c>
      <c r="C10" s="34">
        <v>2</v>
      </c>
      <c r="D10" s="31">
        <v>2.75</v>
      </c>
      <c r="E10" s="31">
        <v>2.69</v>
      </c>
      <c r="F10" s="35">
        <f>IF(C10=1,(E10/D10),(D10/E10))</f>
        <v>1.0223048327137547</v>
      </c>
      <c r="K10" s="26"/>
    </row>
    <row r="11" spans="1:11" ht="45" customHeight="1">
      <c r="A11" s="52" t="s">
        <v>128</v>
      </c>
      <c r="B11" s="53" t="s">
        <v>90</v>
      </c>
      <c r="C11" s="34">
        <v>1</v>
      </c>
      <c r="D11" s="31">
        <v>30</v>
      </c>
      <c r="E11" s="31">
        <v>48.57</v>
      </c>
      <c r="F11" s="35">
        <f t="shared" ref="F11:F20" si="0">IF(C11=1,(E11/D11),(D11/E11))</f>
        <v>1.619</v>
      </c>
      <c r="K11" s="26"/>
    </row>
    <row r="12" spans="1:11" ht="62.25" customHeight="1">
      <c r="A12" s="52" t="s">
        <v>134</v>
      </c>
      <c r="B12" s="53" t="s">
        <v>90</v>
      </c>
      <c r="C12" s="34">
        <v>1</v>
      </c>
      <c r="D12" s="50">
        <v>60</v>
      </c>
      <c r="E12" s="72">
        <v>55</v>
      </c>
      <c r="F12" s="35">
        <f t="shared" si="0"/>
        <v>0.91666666666666663</v>
      </c>
      <c r="K12" s="26"/>
    </row>
    <row r="13" spans="1:11" ht="45.75" customHeight="1">
      <c r="A13" s="52" t="s">
        <v>130</v>
      </c>
      <c r="B13" s="80" t="s">
        <v>90</v>
      </c>
      <c r="C13" s="34">
        <v>1</v>
      </c>
      <c r="D13" s="36">
        <v>100</v>
      </c>
      <c r="E13" s="36">
        <v>100</v>
      </c>
      <c r="F13" s="35">
        <f t="shared" si="0"/>
        <v>1</v>
      </c>
      <c r="K13" s="26"/>
    </row>
    <row r="14" spans="1:11" ht="46.5" customHeight="1">
      <c r="A14" s="52" t="s">
        <v>131</v>
      </c>
      <c r="B14" s="80" t="s">
        <v>90</v>
      </c>
      <c r="C14" s="34">
        <v>1</v>
      </c>
      <c r="D14" s="36">
        <v>100</v>
      </c>
      <c r="E14" s="36">
        <v>100</v>
      </c>
      <c r="F14" s="35">
        <f t="shared" si="0"/>
        <v>1</v>
      </c>
      <c r="K14" s="26"/>
    </row>
    <row r="15" spans="1:11" ht="62.25" customHeight="1">
      <c r="A15" s="52" t="s">
        <v>132</v>
      </c>
      <c r="B15" s="80" t="s">
        <v>90</v>
      </c>
      <c r="C15" s="34">
        <v>2</v>
      </c>
      <c r="D15" s="36">
        <v>7</v>
      </c>
      <c r="E15" s="149">
        <v>42.27</v>
      </c>
      <c r="F15" s="35">
        <f t="shared" si="0"/>
        <v>0.16560208185474332</v>
      </c>
      <c r="K15" s="26"/>
    </row>
    <row r="16" spans="1:11" ht="62.25" customHeight="1">
      <c r="A16" s="52" t="s">
        <v>133</v>
      </c>
      <c r="B16" s="80" t="s">
        <v>90</v>
      </c>
      <c r="C16" s="34">
        <v>1</v>
      </c>
      <c r="D16" s="36">
        <v>90</v>
      </c>
      <c r="E16" s="36">
        <v>85</v>
      </c>
      <c r="F16" s="35">
        <f t="shared" si="0"/>
        <v>0.94444444444444442</v>
      </c>
      <c r="K16" s="26"/>
    </row>
    <row r="17" spans="1:11" ht="108" customHeight="1">
      <c r="A17" s="52" t="s">
        <v>119</v>
      </c>
      <c r="B17" s="80" t="s">
        <v>90</v>
      </c>
      <c r="C17" s="34">
        <v>2</v>
      </c>
      <c r="D17" s="36">
        <v>0</v>
      </c>
      <c r="E17" s="36">
        <v>0</v>
      </c>
      <c r="F17" s="35">
        <v>1</v>
      </c>
      <c r="K17" s="26"/>
    </row>
    <row r="18" spans="1:11" ht="47.25" customHeight="1">
      <c r="A18" s="52" t="s">
        <v>129</v>
      </c>
      <c r="B18" s="80" t="s">
        <v>90</v>
      </c>
      <c r="C18" s="34">
        <v>1</v>
      </c>
      <c r="D18" s="36">
        <v>40</v>
      </c>
      <c r="E18" s="36">
        <v>49.52</v>
      </c>
      <c r="F18" s="35">
        <f t="shared" si="0"/>
        <v>1.238</v>
      </c>
      <c r="K18" s="26"/>
    </row>
    <row r="19" spans="1:11" ht="151.5" customHeight="1">
      <c r="A19" s="75" t="s">
        <v>148</v>
      </c>
      <c r="B19" s="80" t="s">
        <v>70</v>
      </c>
      <c r="C19" s="34">
        <v>2</v>
      </c>
      <c r="D19" s="36">
        <v>0</v>
      </c>
      <c r="E19" s="36">
        <v>0</v>
      </c>
      <c r="F19" s="35">
        <v>1</v>
      </c>
      <c r="K19" s="26"/>
    </row>
    <row r="20" spans="1:11" ht="48" customHeight="1">
      <c r="A20" s="75" t="s">
        <v>137</v>
      </c>
      <c r="B20" s="80" t="s">
        <v>90</v>
      </c>
      <c r="C20" s="34">
        <v>1</v>
      </c>
      <c r="D20" s="36">
        <v>100</v>
      </c>
      <c r="E20" s="36">
        <v>100</v>
      </c>
      <c r="F20" s="35">
        <f t="shared" si="0"/>
        <v>1</v>
      </c>
      <c r="K20" s="26"/>
    </row>
    <row r="21" spans="1:11" ht="77.25" customHeight="1">
      <c r="A21" s="75" t="s">
        <v>136</v>
      </c>
      <c r="B21" s="80" t="s">
        <v>70</v>
      </c>
      <c r="C21" s="34">
        <v>2</v>
      </c>
      <c r="D21" s="36">
        <v>0</v>
      </c>
      <c r="E21" s="36">
        <v>0</v>
      </c>
      <c r="F21" s="35">
        <v>1</v>
      </c>
      <c r="K21" s="26"/>
    </row>
    <row r="22" spans="1:11" ht="61.5" customHeight="1">
      <c r="A22" s="75" t="s">
        <v>138</v>
      </c>
      <c r="B22" s="80" t="s">
        <v>70</v>
      </c>
      <c r="C22" s="34">
        <v>2</v>
      </c>
      <c r="D22" s="36">
        <v>0</v>
      </c>
      <c r="E22" s="36">
        <v>0</v>
      </c>
      <c r="F22" s="35">
        <v>1</v>
      </c>
      <c r="K22" s="26"/>
    </row>
    <row r="23" spans="1:11" ht="62.25" customHeight="1">
      <c r="A23" s="75" t="s">
        <v>139</v>
      </c>
      <c r="B23" s="80" t="s">
        <v>70</v>
      </c>
      <c r="C23" s="34">
        <v>2</v>
      </c>
      <c r="D23" s="36">
        <v>0</v>
      </c>
      <c r="E23" s="36">
        <v>0</v>
      </c>
      <c r="F23" s="35">
        <v>1</v>
      </c>
      <c r="K23" s="26"/>
    </row>
    <row r="24" spans="1:11" ht="63" customHeight="1">
      <c r="A24" s="75" t="s">
        <v>140</v>
      </c>
      <c r="B24" s="80" t="s">
        <v>90</v>
      </c>
      <c r="C24" s="34">
        <v>2</v>
      </c>
      <c r="D24" s="36">
        <v>39.6</v>
      </c>
      <c r="E24" s="36">
        <v>30</v>
      </c>
      <c r="F24" s="35">
        <f t="shared" ref="F24:F35" si="1">IF(C24=1,(E24/D24),(D24/E24))</f>
        <v>1.32</v>
      </c>
      <c r="K24" s="26"/>
    </row>
    <row r="25" spans="1:11" ht="59.25" customHeight="1">
      <c r="A25" s="75" t="s">
        <v>141</v>
      </c>
      <c r="B25" s="80" t="s">
        <v>70</v>
      </c>
      <c r="C25" s="34">
        <v>1</v>
      </c>
      <c r="D25" s="36">
        <v>1</v>
      </c>
      <c r="E25" s="36">
        <v>1</v>
      </c>
      <c r="F25" s="35">
        <f t="shared" si="1"/>
        <v>1</v>
      </c>
      <c r="K25" s="26"/>
    </row>
    <row r="26" spans="1:11" ht="15.75" customHeight="1">
      <c r="A26" s="75" t="s">
        <v>143</v>
      </c>
      <c r="B26" s="80" t="s">
        <v>90</v>
      </c>
      <c r="C26" s="34">
        <v>2</v>
      </c>
      <c r="D26" s="36">
        <v>43</v>
      </c>
      <c r="E26" s="36">
        <v>43</v>
      </c>
      <c r="F26" s="35">
        <f t="shared" si="1"/>
        <v>1</v>
      </c>
      <c r="K26" s="26"/>
    </row>
    <row r="27" spans="1:11" ht="62.25" customHeight="1">
      <c r="A27" s="75" t="s">
        <v>121</v>
      </c>
      <c r="B27" s="80" t="s">
        <v>90</v>
      </c>
      <c r="C27" s="34">
        <v>1</v>
      </c>
      <c r="D27" s="36">
        <v>100</v>
      </c>
      <c r="E27" s="36">
        <v>100</v>
      </c>
      <c r="F27" s="35">
        <f t="shared" si="1"/>
        <v>1</v>
      </c>
      <c r="K27" s="26"/>
    </row>
    <row r="28" spans="1:11" ht="48" customHeight="1">
      <c r="A28" s="75" t="s">
        <v>122</v>
      </c>
      <c r="B28" s="80" t="s">
        <v>90</v>
      </c>
      <c r="C28" s="34">
        <v>1</v>
      </c>
      <c r="D28" s="36">
        <v>80</v>
      </c>
      <c r="E28" s="36">
        <v>60</v>
      </c>
      <c r="F28" s="35">
        <f t="shared" si="1"/>
        <v>0.75</v>
      </c>
      <c r="K28" s="26"/>
    </row>
    <row r="29" spans="1:11" s="143" customFormat="1" ht="75" customHeight="1">
      <c r="A29" s="225" t="s">
        <v>149</v>
      </c>
      <c r="B29" s="140" t="s">
        <v>90</v>
      </c>
      <c r="C29" s="83">
        <v>1</v>
      </c>
      <c r="D29" s="149">
        <v>80</v>
      </c>
      <c r="E29" s="149">
        <v>60</v>
      </c>
      <c r="F29" s="226">
        <f t="shared" si="1"/>
        <v>0.75</v>
      </c>
      <c r="K29" s="227"/>
    </row>
    <row r="30" spans="1:11" ht="75.75" customHeight="1">
      <c r="A30" s="75" t="s">
        <v>123</v>
      </c>
      <c r="B30" s="72" t="s">
        <v>90</v>
      </c>
      <c r="C30" s="34">
        <v>1</v>
      </c>
      <c r="D30" s="36">
        <v>100</v>
      </c>
      <c r="E30" s="36">
        <v>100</v>
      </c>
      <c r="F30" s="35">
        <f t="shared" si="1"/>
        <v>1</v>
      </c>
      <c r="K30" s="26"/>
    </row>
    <row r="31" spans="1:11" ht="105" customHeight="1">
      <c r="A31" s="52" t="s">
        <v>119</v>
      </c>
      <c r="B31" s="72" t="s">
        <v>90</v>
      </c>
      <c r="C31" s="34">
        <v>2</v>
      </c>
      <c r="D31" s="36">
        <v>0</v>
      </c>
      <c r="E31" s="36">
        <v>0</v>
      </c>
      <c r="F31" s="35">
        <v>1</v>
      </c>
      <c r="K31" s="26"/>
    </row>
    <row r="32" spans="1:11" ht="62.25" customHeight="1">
      <c r="A32" s="75" t="s">
        <v>127</v>
      </c>
      <c r="B32" s="72" t="s">
        <v>90</v>
      </c>
      <c r="C32" s="34">
        <v>1</v>
      </c>
      <c r="D32" s="36">
        <v>90</v>
      </c>
      <c r="E32" s="36">
        <v>90.88</v>
      </c>
      <c r="F32" s="35">
        <f t="shared" si="1"/>
        <v>1.0097777777777777</v>
      </c>
      <c r="K32" s="26"/>
    </row>
    <row r="33" spans="1:11" ht="75.75" customHeight="1">
      <c r="A33" s="75" t="s">
        <v>145</v>
      </c>
      <c r="B33" s="72" t="s">
        <v>90</v>
      </c>
      <c r="C33" s="34">
        <v>1</v>
      </c>
      <c r="D33" s="36">
        <v>4.5999999999999996</v>
      </c>
      <c r="E33" s="36">
        <v>1.3</v>
      </c>
      <c r="F33" s="35">
        <f t="shared" si="1"/>
        <v>0.28260869565217395</v>
      </c>
      <c r="K33" s="26"/>
    </row>
    <row r="34" spans="1:11" ht="45.75" customHeight="1">
      <c r="A34" s="75" t="s">
        <v>124</v>
      </c>
      <c r="B34" s="72" t="s">
        <v>90</v>
      </c>
      <c r="C34" s="34">
        <v>1</v>
      </c>
      <c r="D34" s="36">
        <v>65</v>
      </c>
      <c r="E34" s="36">
        <v>62</v>
      </c>
      <c r="F34" s="35">
        <f t="shared" si="1"/>
        <v>0.9538461538461539</v>
      </c>
      <c r="K34" s="26"/>
    </row>
    <row r="35" spans="1:11" ht="120.75" customHeight="1">
      <c r="A35" s="75" t="s">
        <v>146</v>
      </c>
      <c r="B35" s="72" t="s">
        <v>90</v>
      </c>
      <c r="C35" s="34">
        <v>1</v>
      </c>
      <c r="D35" s="34">
        <v>80</v>
      </c>
      <c r="E35" s="34">
        <v>60</v>
      </c>
      <c r="F35" s="35">
        <f t="shared" si="1"/>
        <v>0.75</v>
      </c>
      <c r="K35" s="26"/>
    </row>
    <row r="36" spans="1:11" ht="14.45" customHeight="1">
      <c r="K36" s="26"/>
    </row>
    <row r="37" spans="1:11" ht="14.45" customHeight="1">
      <c r="A37" s="77" t="s">
        <v>15</v>
      </c>
      <c r="B37" s="28">
        <v>1</v>
      </c>
    </row>
    <row r="38" spans="1:11">
      <c r="A38" s="77" t="s">
        <v>68</v>
      </c>
      <c r="B38" s="28">
        <v>2</v>
      </c>
    </row>
    <row r="40" spans="1:11" ht="14.45" customHeight="1">
      <c r="A40" s="27" t="s">
        <v>3</v>
      </c>
      <c r="B40" s="38">
        <v>0.96</v>
      </c>
      <c r="D40" s="2" t="s">
        <v>21</v>
      </c>
      <c r="E40" s="38">
        <f>(Оц.Эфф.Пд_1!B24+Оц.Эфф.Пд_2!B23+Оц.Эфф.Пд3!C24)/3</f>
        <v>0.95415743159095234</v>
      </c>
    </row>
    <row r="42" spans="1:11">
      <c r="A42" s="3" t="s">
        <v>19</v>
      </c>
      <c r="B42" s="3"/>
      <c r="C42" s="3"/>
      <c r="D42" s="3"/>
      <c r="E42" s="3"/>
      <c r="F42" s="3"/>
      <c r="G42" s="3"/>
      <c r="H42" s="3"/>
    </row>
    <row r="44" spans="1:11" ht="17.25">
      <c r="B44" s="80" t="s">
        <v>6</v>
      </c>
      <c r="C44" s="80" t="s">
        <v>7</v>
      </c>
      <c r="D44" s="80" t="s">
        <v>5</v>
      </c>
    </row>
    <row r="45" spans="1:11">
      <c r="B45" s="37">
        <v>112287.5</v>
      </c>
      <c r="C45" s="37">
        <v>111816.5</v>
      </c>
      <c r="D45" s="39">
        <f>B45/C45</f>
        <v>1.0042122584770583</v>
      </c>
    </row>
    <row r="46" spans="1:11" ht="15.75" thickBot="1"/>
    <row r="47" spans="1:11" ht="35.1" customHeight="1" thickBot="1">
      <c r="B47" s="195" t="s">
        <v>74</v>
      </c>
      <c r="C47" s="196"/>
      <c r="D47" s="196"/>
      <c r="E47" s="197"/>
      <c r="F47" s="198">
        <f>(B40+E40)/D45</f>
        <v>1.9061283263897559</v>
      </c>
      <c r="G47" s="199"/>
    </row>
    <row r="49" spans="2:7">
      <c r="B49" s="208" t="s">
        <v>75</v>
      </c>
      <c r="C49" s="169"/>
      <c r="D49" s="169"/>
      <c r="E49" s="170"/>
      <c r="F49" s="209" t="s">
        <v>78</v>
      </c>
      <c r="G49" s="210"/>
    </row>
    <row r="50" spans="2:7">
      <c r="B50" s="208" t="s">
        <v>76</v>
      </c>
      <c r="C50" s="169"/>
      <c r="D50" s="169"/>
      <c r="E50" s="170"/>
      <c r="F50" s="209" t="s">
        <v>79</v>
      </c>
      <c r="G50" s="210"/>
    </row>
    <row r="51" spans="2:7">
      <c r="B51" s="208" t="s">
        <v>77</v>
      </c>
      <c r="C51" s="169"/>
      <c r="D51" s="169"/>
      <c r="E51" s="170"/>
      <c r="F51" s="209" t="s">
        <v>80</v>
      </c>
      <c r="G51" s="210"/>
    </row>
  </sheetData>
  <mergeCells count="12">
    <mergeCell ref="B49:E49"/>
    <mergeCell ref="B50:E50"/>
    <mergeCell ref="B51:E51"/>
    <mergeCell ref="F49:G49"/>
    <mergeCell ref="F50:G50"/>
    <mergeCell ref="F51:G51"/>
    <mergeCell ref="B47:E47"/>
    <mergeCell ref="F47:G47"/>
    <mergeCell ref="A1:B2"/>
    <mergeCell ref="C1:H2"/>
    <mergeCell ref="A3:B3"/>
    <mergeCell ref="C3:H3"/>
  </mergeCells>
  <pageMargins left="0.31496062992125984" right="0.31496062992125984" top="0.74803149606299213" bottom="0.74803149606299213" header="0.31496062992125984" footer="0.31496062992125984"/>
  <pageSetup paperSize="9" scale="83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31"/>
  <sheetViews>
    <sheetView zoomScale="80" zoomScaleNormal="80" workbookViewId="0">
      <selection activeCell="A19" sqref="A19:XFD19"/>
    </sheetView>
  </sheetViews>
  <sheetFormatPr defaultRowHeight="15"/>
  <cols>
    <col min="1" max="1" width="31.5703125" customWidth="1"/>
    <col min="2" max="2" width="12.28515625" customWidth="1"/>
    <col min="3" max="3" width="12.42578125" customWidth="1"/>
    <col min="8" max="8" width="5.140625" customWidth="1"/>
  </cols>
  <sheetData>
    <row r="1" spans="1:14" ht="20.100000000000001" customHeight="1">
      <c r="A1" s="200" t="s">
        <v>16</v>
      </c>
      <c r="B1" s="200"/>
      <c r="C1" s="201" t="s">
        <v>254</v>
      </c>
      <c r="D1" s="202"/>
      <c r="E1" s="202"/>
      <c r="F1" s="202"/>
      <c r="G1" s="202"/>
      <c r="H1" s="203"/>
    </row>
    <row r="2" spans="1:14" ht="34.5" customHeight="1">
      <c r="A2" s="200"/>
      <c r="B2" s="200"/>
      <c r="C2" s="204"/>
      <c r="D2" s="205"/>
      <c r="E2" s="205"/>
      <c r="F2" s="205"/>
      <c r="G2" s="205"/>
      <c r="H2" s="206"/>
    </row>
    <row r="3" spans="1:14" ht="20.100000000000001" customHeight="1">
      <c r="A3" s="200" t="s">
        <v>9</v>
      </c>
      <c r="B3" s="200"/>
      <c r="C3" s="179">
        <v>2024</v>
      </c>
      <c r="D3" s="213"/>
      <c r="E3" s="213"/>
      <c r="F3" s="213"/>
      <c r="G3" s="213"/>
      <c r="H3" s="214"/>
    </row>
    <row r="4" spans="1:14" ht="20.100000000000001" customHeight="1">
      <c r="A4" s="200" t="s">
        <v>13</v>
      </c>
      <c r="B4" s="200"/>
      <c r="C4" s="215">
        <v>45716</v>
      </c>
      <c r="D4" s="207"/>
      <c r="E4" s="207"/>
      <c r="F4" s="207"/>
      <c r="G4" s="207"/>
      <c r="H4" s="207"/>
    </row>
    <row r="5" spans="1:14" ht="20.100000000000001" customHeight="1">
      <c r="A5" s="7"/>
      <c r="B5" s="7"/>
      <c r="C5" s="8"/>
      <c r="D5" s="8"/>
      <c r="E5" s="8"/>
      <c r="F5" s="8"/>
      <c r="G5" s="8"/>
      <c r="H5" s="8"/>
    </row>
    <row r="6" spans="1:14">
      <c r="A6" s="5" t="s">
        <v>17</v>
      </c>
      <c r="B6" s="6"/>
      <c r="C6" s="6"/>
      <c r="D6" s="6"/>
      <c r="E6" s="6"/>
      <c r="F6" s="6"/>
      <c r="G6" s="6"/>
      <c r="H6" s="6"/>
    </row>
    <row r="7" spans="1:14">
      <c r="A7" s="2"/>
    </row>
    <row r="8" spans="1:14">
      <c r="A8" t="s">
        <v>67</v>
      </c>
      <c r="B8" s="1">
        <v>9</v>
      </c>
    </row>
    <row r="10" spans="1:14" ht="30">
      <c r="A10" s="18" t="s">
        <v>65</v>
      </c>
      <c r="B10" s="18" t="s">
        <v>66</v>
      </c>
      <c r="C10" s="18" t="s">
        <v>14</v>
      </c>
      <c r="D10" s="18" t="s">
        <v>0</v>
      </c>
      <c r="E10" s="18" t="s">
        <v>1</v>
      </c>
      <c r="F10" s="18" t="s">
        <v>2</v>
      </c>
    </row>
    <row r="11" spans="1:14" ht="90">
      <c r="A11" s="90" t="s">
        <v>154</v>
      </c>
      <c r="B11" s="53" t="s">
        <v>90</v>
      </c>
      <c r="C11" s="34">
        <v>2</v>
      </c>
      <c r="D11" s="54">
        <v>2.75</v>
      </c>
      <c r="E11" s="54">
        <v>2.69</v>
      </c>
      <c r="F11" s="35">
        <f t="shared" ref="F11:F18" si="0">IF(C11=1,(E11/D11),(D11/E11))</f>
        <v>1.0223048327137547</v>
      </c>
      <c r="J11" s="23"/>
      <c r="K11" s="24"/>
      <c r="L11" s="25"/>
      <c r="M11" s="25"/>
      <c r="N11" s="26"/>
    </row>
    <row r="12" spans="1:14" ht="60" customHeight="1">
      <c r="A12" s="52" t="s">
        <v>128</v>
      </c>
      <c r="B12" s="53" t="s">
        <v>90</v>
      </c>
      <c r="C12" s="34">
        <v>1</v>
      </c>
      <c r="D12" s="34">
        <v>30</v>
      </c>
      <c r="E12" s="54">
        <v>48.57</v>
      </c>
      <c r="F12" s="35">
        <f t="shared" si="0"/>
        <v>1.619</v>
      </c>
      <c r="J12" s="23"/>
      <c r="K12" s="24"/>
      <c r="L12" s="25"/>
      <c r="M12" s="25"/>
      <c r="N12" s="26"/>
    </row>
    <row r="13" spans="1:14" ht="77.45" customHeight="1">
      <c r="A13" s="52" t="s">
        <v>134</v>
      </c>
      <c r="B13" s="80" t="s">
        <v>90</v>
      </c>
      <c r="C13" s="34">
        <v>1</v>
      </c>
      <c r="D13" s="34">
        <v>60</v>
      </c>
      <c r="E13" s="34">
        <v>55</v>
      </c>
      <c r="F13" s="35">
        <f t="shared" si="0"/>
        <v>0.91666666666666663</v>
      </c>
      <c r="J13" s="23"/>
      <c r="K13" s="24"/>
      <c r="L13" s="25"/>
      <c r="M13" s="25"/>
      <c r="N13" s="26"/>
    </row>
    <row r="14" spans="1:14" ht="62.45" customHeight="1">
      <c r="A14" s="52" t="s">
        <v>130</v>
      </c>
      <c r="B14" s="80" t="s">
        <v>90</v>
      </c>
      <c r="C14" s="34">
        <v>1</v>
      </c>
      <c r="D14" s="34">
        <v>100</v>
      </c>
      <c r="E14" s="34">
        <v>100</v>
      </c>
      <c r="F14" s="35">
        <f t="shared" si="0"/>
        <v>1</v>
      </c>
      <c r="J14" s="23"/>
      <c r="K14" s="24"/>
      <c r="L14" s="25"/>
      <c r="M14" s="25"/>
      <c r="N14" s="26"/>
    </row>
    <row r="15" spans="1:14" ht="75.599999999999994" customHeight="1">
      <c r="A15" s="52" t="s">
        <v>131</v>
      </c>
      <c r="B15" s="80" t="s">
        <v>90</v>
      </c>
      <c r="C15" s="34">
        <v>1</v>
      </c>
      <c r="D15" s="34">
        <v>100</v>
      </c>
      <c r="E15" s="34">
        <v>100</v>
      </c>
      <c r="F15" s="35">
        <f t="shared" si="0"/>
        <v>1</v>
      </c>
      <c r="J15" s="23"/>
      <c r="K15" s="24"/>
      <c r="L15" s="25"/>
      <c r="M15" s="25"/>
      <c r="N15" s="26"/>
    </row>
    <row r="16" spans="1:14" ht="89.45" customHeight="1">
      <c r="A16" s="52" t="s">
        <v>132</v>
      </c>
      <c r="B16" s="80" t="s">
        <v>90</v>
      </c>
      <c r="C16" s="34">
        <v>2</v>
      </c>
      <c r="D16" s="34">
        <v>7</v>
      </c>
      <c r="E16" s="150">
        <v>42.27</v>
      </c>
      <c r="F16" s="35">
        <f t="shared" si="0"/>
        <v>0.16560208185474332</v>
      </c>
      <c r="J16" s="23"/>
      <c r="K16" s="24"/>
      <c r="L16" s="25"/>
      <c r="M16" s="25"/>
      <c r="N16" s="26"/>
    </row>
    <row r="17" spans="1:14" ht="105.6" customHeight="1">
      <c r="A17" s="52" t="s">
        <v>133</v>
      </c>
      <c r="B17" s="80" t="s">
        <v>90</v>
      </c>
      <c r="C17" s="34">
        <v>1</v>
      </c>
      <c r="D17" s="34">
        <v>90</v>
      </c>
      <c r="E17" s="34">
        <v>85</v>
      </c>
      <c r="F17" s="35">
        <f t="shared" si="0"/>
        <v>0.94444444444444442</v>
      </c>
      <c r="J17" s="23"/>
      <c r="K17" s="24"/>
      <c r="L17" s="25"/>
      <c r="M17" s="25"/>
      <c r="N17" s="26"/>
    </row>
    <row r="18" spans="1:14" ht="75.599999999999994" customHeight="1">
      <c r="A18" s="52" t="s">
        <v>129</v>
      </c>
      <c r="B18" s="80" t="s">
        <v>90</v>
      </c>
      <c r="C18" s="34">
        <v>1</v>
      </c>
      <c r="D18" s="34">
        <v>40</v>
      </c>
      <c r="E18" s="54">
        <v>49.52</v>
      </c>
      <c r="F18" s="35">
        <f t="shared" si="0"/>
        <v>1.238</v>
      </c>
      <c r="J18" s="23"/>
      <c r="K18" s="24"/>
      <c r="L18" s="25"/>
      <c r="M18" s="25"/>
      <c r="N18" s="26"/>
    </row>
    <row r="19" spans="1:14" ht="189.75" customHeight="1">
      <c r="A19" s="52" t="s">
        <v>119</v>
      </c>
      <c r="B19" s="53" t="s">
        <v>90</v>
      </c>
      <c r="C19" s="34">
        <v>2</v>
      </c>
      <c r="D19" s="34">
        <v>0</v>
      </c>
      <c r="E19" s="34">
        <v>0</v>
      </c>
      <c r="F19" s="35">
        <v>1</v>
      </c>
      <c r="J19" s="23"/>
      <c r="K19" s="24"/>
      <c r="L19" s="25"/>
      <c r="M19" s="25"/>
      <c r="N19" s="26"/>
    </row>
    <row r="20" spans="1:14">
      <c r="J20" s="23"/>
      <c r="K20" s="24"/>
      <c r="L20" s="25"/>
      <c r="M20" s="25"/>
      <c r="N20" s="26"/>
    </row>
    <row r="21" spans="1:14">
      <c r="A21" s="15" t="s">
        <v>15</v>
      </c>
      <c r="B21" s="28">
        <v>1</v>
      </c>
    </row>
    <row r="22" spans="1:14">
      <c r="A22" s="15" t="s">
        <v>68</v>
      </c>
      <c r="B22" s="28">
        <v>2</v>
      </c>
    </row>
    <row r="24" spans="1:14">
      <c r="A24" s="27" t="s">
        <v>3</v>
      </c>
      <c r="B24" s="38">
        <f>1/B8*SUM(F11:F19)</f>
        <v>0.98955755840884541</v>
      </c>
    </row>
    <row r="26" spans="1:14">
      <c r="A26" s="5" t="s">
        <v>18</v>
      </c>
      <c r="B26" s="5"/>
      <c r="C26" s="5"/>
      <c r="D26" s="5"/>
      <c r="E26" s="5"/>
      <c r="F26" s="5"/>
      <c r="G26" s="5"/>
      <c r="H26" s="5"/>
    </row>
    <row r="28" spans="1:14" ht="17.25">
      <c r="B28" s="9" t="s">
        <v>6</v>
      </c>
      <c r="C28" s="9" t="s">
        <v>7</v>
      </c>
      <c r="D28" s="9" t="s">
        <v>5</v>
      </c>
    </row>
    <row r="29" spans="1:14">
      <c r="B29" s="144">
        <v>99890.8</v>
      </c>
      <c r="C29" s="145">
        <v>99439.9</v>
      </c>
      <c r="D29" s="37">
        <f>B29/C29</f>
        <v>1.0045343971584848</v>
      </c>
    </row>
    <row r="30" spans="1:14" ht="15.75" thickBot="1"/>
    <row r="31" spans="1:14" ht="35.1" customHeight="1" thickBot="1">
      <c r="B31" s="195" t="s">
        <v>20</v>
      </c>
      <c r="C31" s="196"/>
      <c r="D31" s="196"/>
      <c r="E31" s="197"/>
      <c r="F31" s="211">
        <f>B24/D29</f>
        <v>0.98509076564027653</v>
      </c>
      <c r="G31" s="212"/>
    </row>
  </sheetData>
  <mergeCells count="8">
    <mergeCell ref="F31:G31"/>
    <mergeCell ref="A1:B2"/>
    <mergeCell ref="C1:H2"/>
    <mergeCell ref="A3:B3"/>
    <mergeCell ref="C3:H3"/>
    <mergeCell ref="A4:B4"/>
    <mergeCell ref="C4:H4"/>
    <mergeCell ref="B31:E31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30"/>
  <sheetViews>
    <sheetView topLeftCell="A4" zoomScale="80" zoomScaleNormal="80" workbookViewId="0">
      <selection activeCell="A18" sqref="A18:XFD18"/>
    </sheetView>
  </sheetViews>
  <sheetFormatPr defaultRowHeight="15"/>
  <cols>
    <col min="1" max="1" width="29" customWidth="1"/>
    <col min="2" max="2" width="8.140625" customWidth="1"/>
    <col min="3" max="3" width="12.42578125" customWidth="1"/>
  </cols>
  <sheetData>
    <row r="1" spans="1:8" ht="20.100000000000001" customHeight="1">
      <c r="A1" s="200" t="s">
        <v>16</v>
      </c>
      <c r="B1" s="200"/>
      <c r="C1" s="201" t="s">
        <v>223</v>
      </c>
      <c r="D1" s="202"/>
      <c r="E1" s="202"/>
      <c r="F1" s="202"/>
      <c r="G1" s="202"/>
      <c r="H1" s="203"/>
    </row>
    <row r="2" spans="1:8" ht="34.5" customHeight="1">
      <c r="A2" s="200"/>
      <c r="B2" s="200"/>
      <c r="C2" s="204"/>
      <c r="D2" s="205"/>
      <c r="E2" s="205"/>
      <c r="F2" s="205"/>
      <c r="G2" s="205"/>
      <c r="H2" s="206"/>
    </row>
    <row r="3" spans="1:8" ht="20.100000000000001" customHeight="1">
      <c r="A3" s="200" t="s">
        <v>9</v>
      </c>
      <c r="B3" s="200"/>
      <c r="C3" s="179">
        <v>2024</v>
      </c>
      <c r="D3" s="213"/>
      <c r="E3" s="213"/>
      <c r="F3" s="213"/>
      <c r="G3" s="213"/>
      <c r="H3" s="214"/>
    </row>
    <row r="4" spans="1:8" ht="20.100000000000001" customHeight="1">
      <c r="A4" s="200" t="s">
        <v>13</v>
      </c>
      <c r="B4" s="200"/>
      <c r="C4" s="215">
        <v>45716</v>
      </c>
      <c r="D4" s="207"/>
      <c r="E4" s="207"/>
      <c r="F4" s="207"/>
      <c r="G4" s="207"/>
      <c r="H4" s="207"/>
    </row>
    <row r="5" spans="1:8" ht="20.100000000000001" customHeight="1">
      <c r="A5" s="7"/>
      <c r="B5" s="7"/>
      <c r="C5" s="8"/>
      <c r="D5" s="8"/>
      <c r="E5" s="8"/>
      <c r="F5" s="8"/>
      <c r="G5" s="8"/>
      <c r="H5" s="8"/>
    </row>
    <row r="6" spans="1:8">
      <c r="A6" s="5" t="s">
        <v>17</v>
      </c>
      <c r="B6" s="6"/>
      <c r="C6" s="6"/>
      <c r="D6" s="6"/>
      <c r="E6" s="6"/>
      <c r="F6" s="6"/>
      <c r="G6" s="6"/>
      <c r="H6" s="6"/>
    </row>
    <row r="7" spans="1:8">
      <c r="A7" s="2"/>
    </row>
    <row r="8" spans="1:8">
      <c r="A8" t="s">
        <v>67</v>
      </c>
      <c r="B8" s="1">
        <v>8</v>
      </c>
    </row>
    <row r="10" spans="1:8" ht="30">
      <c r="A10" s="47" t="s">
        <v>65</v>
      </c>
      <c r="B10" s="47" t="s">
        <v>66</v>
      </c>
      <c r="C10" s="47" t="s">
        <v>14</v>
      </c>
      <c r="D10" s="47" t="s">
        <v>0</v>
      </c>
      <c r="E10" s="47" t="s">
        <v>1</v>
      </c>
      <c r="F10" s="47" t="s">
        <v>2</v>
      </c>
    </row>
    <row r="11" spans="1:8" ht="194.25" customHeight="1">
      <c r="A11" s="147" t="s">
        <v>255</v>
      </c>
      <c r="B11" s="51" t="s">
        <v>70</v>
      </c>
      <c r="C11" s="51">
        <v>2</v>
      </c>
      <c r="D11" s="51">
        <v>0</v>
      </c>
      <c r="E11" s="51">
        <v>0</v>
      </c>
      <c r="F11" s="35">
        <v>1</v>
      </c>
    </row>
    <row r="12" spans="1:8" ht="74.099999999999994" customHeight="1">
      <c r="A12" s="75" t="s">
        <v>137</v>
      </c>
      <c r="B12" s="78" t="s">
        <v>90</v>
      </c>
      <c r="C12" s="78">
        <v>1</v>
      </c>
      <c r="D12" s="78">
        <v>100</v>
      </c>
      <c r="E12" s="78">
        <v>100</v>
      </c>
      <c r="F12" s="35">
        <f t="shared" ref="F12:F17" si="0">IF(C12=1,(E12/D12),(D12/E12))</f>
        <v>1</v>
      </c>
    </row>
    <row r="13" spans="1:8" ht="117.95" customHeight="1">
      <c r="A13" s="75" t="s">
        <v>136</v>
      </c>
      <c r="B13" s="80" t="s">
        <v>70</v>
      </c>
      <c r="C13" s="78">
        <v>2</v>
      </c>
      <c r="D13" s="78">
        <v>0</v>
      </c>
      <c r="E13" s="78">
        <v>0</v>
      </c>
      <c r="F13" s="35">
        <v>1</v>
      </c>
    </row>
    <row r="14" spans="1:8" ht="103.5" customHeight="1">
      <c r="A14" s="75" t="s">
        <v>138</v>
      </c>
      <c r="B14" s="80" t="s">
        <v>70</v>
      </c>
      <c r="C14" s="78">
        <v>2</v>
      </c>
      <c r="D14" s="78">
        <v>0</v>
      </c>
      <c r="E14" s="78">
        <v>0</v>
      </c>
      <c r="F14" s="35">
        <v>1</v>
      </c>
    </row>
    <row r="15" spans="1:8" ht="103.5" customHeight="1">
      <c r="A15" s="75" t="s">
        <v>140</v>
      </c>
      <c r="B15" s="80" t="s">
        <v>90</v>
      </c>
      <c r="C15" s="78">
        <v>2</v>
      </c>
      <c r="D15" s="78">
        <v>39.6</v>
      </c>
      <c r="E15" s="78">
        <v>30</v>
      </c>
      <c r="F15" s="35">
        <f t="shared" si="0"/>
        <v>1.32</v>
      </c>
    </row>
    <row r="16" spans="1:8" ht="91.5" customHeight="1">
      <c r="A16" s="75" t="s">
        <v>141</v>
      </c>
      <c r="B16" s="80" t="s">
        <v>70</v>
      </c>
      <c r="C16" s="78">
        <v>1</v>
      </c>
      <c r="D16" s="78">
        <v>1</v>
      </c>
      <c r="E16" s="78">
        <v>1</v>
      </c>
      <c r="F16" s="35">
        <f t="shared" si="0"/>
        <v>1</v>
      </c>
    </row>
    <row r="17" spans="1:15" ht="39" customHeight="1">
      <c r="A17" s="75" t="s">
        <v>143</v>
      </c>
      <c r="B17" s="80" t="s">
        <v>90</v>
      </c>
      <c r="C17" s="78">
        <v>2</v>
      </c>
      <c r="D17" s="78">
        <v>43</v>
      </c>
      <c r="E17" s="78">
        <v>43</v>
      </c>
      <c r="F17" s="35">
        <f t="shared" si="0"/>
        <v>1</v>
      </c>
    </row>
    <row r="18" spans="1:15" ht="90.6" customHeight="1">
      <c r="A18" s="75" t="s">
        <v>139</v>
      </c>
      <c r="B18" s="48" t="s">
        <v>70</v>
      </c>
      <c r="C18" s="34">
        <v>2</v>
      </c>
      <c r="D18" s="34">
        <v>0</v>
      </c>
      <c r="E18" s="34">
        <v>0</v>
      </c>
      <c r="F18" s="35">
        <v>1</v>
      </c>
      <c r="K18" s="23"/>
      <c r="L18" s="24"/>
      <c r="M18" s="25"/>
      <c r="N18" s="25"/>
      <c r="O18" s="26"/>
    </row>
    <row r="19" spans="1:15">
      <c r="K19" s="23"/>
      <c r="L19" s="24"/>
      <c r="M19" s="25"/>
      <c r="N19" s="25"/>
      <c r="O19" s="26"/>
    </row>
    <row r="20" spans="1:15">
      <c r="A20" s="46" t="s">
        <v>15</v>
      </c>
      <c r="B20" s="28">
        <v>1</v>
      </c>
    </row>
    <row r="21" spans="1:15">
      <c r="A21" s="46" t="s">
        <v>68</v>
      </c>
      <c r="B21" s="28">
        <v>2</v>
      </c>
    </row>
    <row r="23" spans="1:15">
      <c r="A23" s="27" t="s">
        <v>3</v>
      </c>
      <c r="B23" s="38">
        <f>1/B8*SUM(F11:F18)</f>
        <v>1.04</v>
      </c>
    </row>
    <row r="25" spans="1:15">
      <c r="A25" s="5" t="s">
        <v>18</v>
      </c>
      <c r="B25" s="5"/>
      <c r="C25" s="5"/>
      <c r="D25" s="5"/>
      <c r="E25" s="5"/>
      <c r="F25" s="5"/>
      <c r="G25" s="5"/>
      <c r="H25" s="5"/>
    </row>
    <row r="27" spans="1:15" ht="17.25">
      <c r="B27" s="49" t="s">
        <v>6</v>
      </c>
      <c r="C27" s="49" t="s">
        <v>7</v>
      </c>
      <c r="D27" s="49" t="s">
        <v>5</v>
      </c>
    </row>
    <row r="28" spans="1:15">
      <c r="B28" s="37">
        <v>60</v>
      </c>
      <c r="C28" s="37">
        <v>60</v>
      </c>
      <c r="D28" s="37">
        <f>B28/C28</f>
        <v>1</v>
      </c>
    </row>
    <row r="29" spans="1:15" ht="15.75" thickBot="1"/>
    <row r="30" spans="1:15" ht="35.1" customHeight="1" thickBot="1">
      <c r="B30" s="195" t="s">
        <v>20</v>
      </c>
      <c r="C30" s="196"/>
      <c r="D30" s="196"/>
      <c r="E30" s="197"/>
      <c r="F30" s="211">
        <f>B23/D28</f>
        <v>1.04</v>
      </c>
      <c r="G30" s="212"/>
    </row>
  </sheetData>
  <mergeCells count="8">
    <mergeCell ref="B30:E30"/>
    <mergeCell ref="F30:G30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1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1"/>
  <sheetViews>
    <sheetView topLeftCell="A4" zoomScale="70" zoomScaleNormal="70" workbookViewId="0">
      <selection activeCell="A19" sqref="A19:XFD19"/>
    </sheetView>
  </sheetViews>
  <sheetFormatPr defaultRowHeight="15"/>
  <cols>
    <col min="2" max="2" width="36.5703125" customWidth="1"/>
  </cols>
  <sheetData>
    <row r="1" spans="1:9">
      <c r="B1" s="200" t="s">
        <v>16</v>
      </c>
      <c r="C1" s="200"/>
      <c r="D1" s="201" t="s">
        <v>114</v>
      </c>
      <c r="E1" s="202"/>
      <c r="F1" s="202"/>
      <c r="G1" s="202"/>
      <c r="H1" s="202"/>
      <c r="I1" s="203"/>
    </row>
    <row r="2" spans="1:9" ht="60" customHeight="1">
      <c r="B2" s="200"/>
      <c r="C2" s="200"/>
      <c r="D2" s="204"/>
      <c r="E2" s="205"/>
      <c r="F2" s="205"/>
      <c r="G2" s="205"/>
      <c r="H2" s="205"/>
      <c r="I2" s="206"/>
    </row>
    <row r="3" spans="1:9">
      <c r="B3" s="200" t="s">
        <v>9</v>
      </c>
      <c r="C3" s="200"/>
      <c r="D3" s="179">
        <v>2024</v>
      </c>
      <c r="E3" s="213"/>
      <c r="F3" s="213"/>
      <c r="G3" s="213"/>
      <c r="H3" s="213"/>
      <c r="I3" s="214"/>
    </row>
    <row r="4" spans="1:9">
      <c r="B4" s="200" t="s">
        <v>13</v>
      </c>
      <c r="C4" s="200"/>
      <c r="D4" s="215">
        <v>45716</v>
      </c>
      <c r="E4" s="207"/>
      <c r="F4" s="207"/>
      <c r="G4" s="207"/>
      <c r="H4" s="207"/>
      <c r="I4" s="207"/>
    </row>
    <row r="5" spans="1:9">
      <c r="B5" s="7"/>
      <c r="C5" s="7"/>
      <c r="D5" s="8"/>
      <c r="E5" s="8"/>
      <c r="F5" s="8"/>
      <c r="G5" s="8"/>
      <c r="H5" s="8"/>
      <c r="I5" s="8"/>
    </row>
    <row r="6" spans="1:9">
      <c r="B6" s="5" t="s">
        <v>17</v>
      </c>
      <c r="C6" s="6"/>
      <c r="D6" s="6"/>
      <c r="E6" s="6"/>
      <c r="F6" s="6"/>
      <c r="G6" s="6"/>
      <c r="H6" s="6"/>
      <c r="I6" s="6"/>
    </row>
    <row r="7" spans="1:9">
      <c r="B7" s="2"/>
    </row>
    <row r="8" spans="1:9">
      <c r="B8" t="s">
        <v>67</v>
      </c>
      <c r="C8" s="1">
        <v>9</v>
      </c>
    </row>
    <row r="10" spans="1:9" ht="60">
      <c r="A10" s="1" t="s">
        <v>24</v>
      </c>
      <c r="B10" s="61" t="s">
        <v>65</v>
      </c>
      <c r="C10" s="61" t="s">
        <v>66</v>
      </c>
      <c r="D10" s="61" t="s">
        <v>14</v>
      </c>
      <c r="E10" s="61" t="s">
        <v>0</v>
      </c>
      <c r="F10" s="61" t="s">
        <v>1</v>
      </c>
      <c r="G10" s="61" t="s">
        <v>2</v>
      </c>
    </row>
    <row r="11" spans="1:9" ht="75.95" customHeight="1">
      <c r="A11" s="69">
        <v>1</v>
      </c>
      <c r="B11" s="75" t="s">
        <v>121</v>
      </c>
      <c r="C11" s="61" t="s">
        <v>90</v>
      </c>
      <c r="D11" s="79">
        <v>1</v>
      </c>
      <c r="E11" s="61">
        <v>100</v>
      </c>
      <c r="F11" s="146">
        <v>100</v>
      </c>
      <c r="G11" s="35">
        <f t="shared" ref="G11:G18" si="0">IF(D11=1,(F11/E11),(E11/F11))</f>
        <v>1</v>
      </c>
    </row>
    <row r="12" spans="1:9" ht="61.5" customHeight="1">
      <c r="A12" s="44">
        <v>2</v>
      </c>
      <c r="B12" s="75" t="s">
        <v>122</v>
      </c>
      <c r="C12" s="61" t="s">
        <v>90</v>
      </c>
      <c r="D12" s="79">
        <v>1</v>
      </c>
      <c r="E12" s="61">
        <v>80</v>
      </c>
      <c r="F12" s="146">
        <v>60</v>
      </c>
      <c r="G12" s="35">
        <f t="shared" si="0"/>
        <v>0.75</v>
      </c>
    </row>
    <row r="13" spans="1:9" ht="92.1" customHeight="1">
      <c r="A13" s="89">
        <v>3</v>
      </c>
      <c r="B13" s="75" t="s">
        <v>149</v>
      </c>
      <c r="C13" s="74" t="s">
        <v>90</v>
      </c>
      <c r="D13" s="79">
        <v>1</v>
      </c>
      <c r="E13" s="74">
        <v>80</v>
      </c>
      <c r="F13" s="146">
        <v>60</v>
      </c>
      <c r="G13" s="35">
        <f t="shared" si="0"/>
        <v>0.75</v>
      </c>
    </row>
    <row r="14" spans="1:9" ht="105.75" customHeight="1">
      <c r="A14" s="44">
        <v>4</v>
      </c>
      <c r="B14" s="52" t="s">
        <v>123</v>
      </c>
      <c r="C14" s="74" t="s">
        <v>90</v>
      </c>
      <c r="D14" s="79">
        <v>1</v>
      </c>
      <c r="E14" s="74">
        <v>100</v>
      </c>
      <c r="F14" s="146">
        <v>100</v>
      </c>
      <c r="G14" s="35">
        <f t="shared" si="0"/>
        <v>1</v>
      </c>
    </row>
    <row r="15" spans="1:9" ht="48" customHeight="1">
      <c r="A15" s="44">
        <v>5</v>
      </c>
      <c r="B15" s="75" t="s">
        <v>124</v>
      </c>
      <c r="C15" s="74" t="s">
        <v>90</v>
      </c>
      <c r="D15" s="79">
        <v>1</v>
      </c>
      <c r="E15" s="74">
        <v>65</v>
      </c>
      <c r="F15" s="146">
        <v>62</v>
      </c>
      <c r="G15" s="35">
        <f t="shared" si="0"/>
        <v>0.9538461538461539</v>
      </c>
    </row>
    <row r="16" spans="1:9" ht="150.75" customHeight="1">
      <c r="A16" s="44">
        <v>6</v>
      </c>
      <c r="B16" s="75" t="s">
        <v>125</v>
      </c>
      <c r="C16" s="74" t="s">
        <v>90</v>
      </c>
      <c r="D16" s="79">
        <v>1</v>
      </c>
      <c r="E16" s="74">
        <v>80</v>
      </c>
      <c r="F16" s="146">
        <v>60</v>
      </c>
      <c r="G16" s="35">
        <f t="shared" si="0"/>
        <v>0.75</v>
      </c>
    </row>
    <row r="17" spans="1:9" ht="91.5" customHeight="1">
      <c r="A17" s="76">
        <v>7</v>
      </c>
      <c r="B17" s="52" t="s">
        <v>126</v>
      </c>
      <c r="C17" s="74" t="s">
        <v>90</v>
      </c>
      <c r="D17" s="79">
        <v>1</v>
      </c>
      <c r="E17" s="61">
        <v>4.5999999999999996</v>
      </c>
      <c r="F17" s="146">
        <v>1.3</v>
      </c>
      <c r="G17" s="35">
        <f t="shared" si="0"/>
        <v>0.28260869565217395</v>
      </c>
    </row>
    <row r="18" spans="1:9" ht="78" customHeight="1">
      <c r="A18" s="69">
        <v>8</v>
      </c>
      <c r="B18" s="75" t="s">
        <v>127</v>
      </c>
      <c r="C18" s="61" t="s">
        <v>90</v>
      </c>
      <c r="D18" s="79">
        <v>1</v>
      </c>
      <c r="E18" s="61">
        <v>90</v>
      </c>
      <c r="F18" s="146">
        <v>90.88</v>
      </c>
      <c r="G18" s="35">
        <f t="shared" si="0"/>
        <v>1.0097777777777777</v>
      </c>
    </row>
    <row r="19" spans="1:9" ht="150">
      <c r="A19" s="69">
        <v>9</v>
      </c>
      <c r="B19" s="52" t="s">
        <v>119</v>
      </c>
      <c r="C19" s="66" t="s">
        <v>90</v>
      </c>
      <c r="D19" s="83">
        <v>2</v>
      </c>
      <c r="E19" s="34">
        <v>0</v>
      </c>
      <c r="F19" s="34">
        <v>0</v>
      </c>
      <c r="G19" s="35">
        <v>1</v>
      </c>
    </row>
    <row r="21" spans="1:9">
      <c r="B21" s="59" t="s">
        <v>15</v>
      </c>
      <c r="C21" s="28">
        <v>1</v>
      </c>
    </row>
    <row r="22" spans="1:9">
      <c r="B22" s="59" t="s">
        <v>68</v>
      </c>
      <c r="C22" s="28">
        <v>2</v>
      </c>
    </row>
    <row r="24" spans="1:9">
      <c r="B24" s="27" t="s">
        <v>3</v>
      </c>
      <c r="C24" s="38">
        <f>1/C8*SUM(G11:G19)</f>
        <v>0.8329147363640117</v>
      </c>
    </row>
    <row r="26" spans="1:9">
      <c r="B26" s="5" t="s">
        <v>18</v>
      </c>
      <c r="C26" s="5"/>
      <c r="D26" s="5"/>
      <c r="E26" s="5"/>
      <c r="F26" s="5"/>
      <c r="G26" s="5"/>
      <c r="H26" s="5"/>
      <c r="I26" s="5"/>
    </row>
    <row r="28" spans="1:9" ht="17.25">
      <c r="C28" s="65" t="s">
        <v>6</v>
      </c>
      <c r="D28" s="65" t="s">
        <v>7</v>
      </c>
      <c r="E28" s="65" t="s">
        <v>5</v>
      </c>
    </row>
    <row r="29" spans="1:9">
      <c r="C29" s="112">
        <v>12336.7</v>
      </c>
      <c r="D29" s="112">
        <v>12316.6</v>
      </c>
      <c r="E29" s="37">
        <f>C29/D29</f>
        <v>1.0016319438806165</v>
      </c>
    </row>
    <row r="30" spans="1:9" ht="15.75" thickBot="1"/>
    <row r="31" spans="1:9" ht="45" customHeight="1" thickBot="1">
      <c r="C31" s="195" t="s">
        <v>20</v>
      </c>
      <c r="D31" s="196"/>
      <c r="E31" s="196"/>
      <c r="F31" s="197"/>
      <c r="G31" s="211">
        <f>C24/E29</f>
        <v>0.83155768089529503</v>
      </c>
      <c r="H31" s="212"/>
    </row>
  </sheetData>
  <mergeCells count="8">
    <mergeCell ref="C31:F31"/>
    <mergeCell ref="G31:H31"/>
    <mergeCell ref="B1:C2"/>
    <mergeCell ref="D1:I2"/>
    <mergeCell ref="B3:C3"/>
    <mergeCell ref="D3:I3"/>
    <mergeCell ref="B4:C4"/>
    <mergeCell ref="D4:I4"/>
  </mergeCells>
  <pageMargins left="0.7" right="0.7" top="0.75" bottom="0.75" header="0.3" footer="0.3"/>
  <pageSetup paperSize="9" scale="7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Оц.Эфф.Пд_1</vt:lpstr>
      <vt:lpstr>Лист1</vt:lpstr>
      <vt:lpstr>Лист2</vt:lpstr>
      <vt:lpstr>Лист3</vt:lpstr>
      <vt:lpstr>Оц.Эфф.Пд_2</vt:lpstr>
      <vt:lpstr>Оц.Эфф.Пд3</vt:lpstr>
      <vt:lpstr>Табл.11!Область_печати</vt:lpstr>
      <vt:lpstr>Табл.14!Область_печати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2025-03-17T09:34:03Z</cp:lastPrinted>
  <dcterms:created xsi:type="dcterms:W3CDTF">2013-07-25T11:10:50Z</dcterms:created>
  <dcterms:modified xsi:type="dcterms:W3CDTF">2025-04-14T15:00:26Z</dcterms:modified>
</cp:coreProperties>
</file>