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11. Копосов А.Ю\Планы ремонтов\Планы ремонтов 2026\"/>
    </mc:Choice>
  </mc:AlternateContent>
  <xr:revisionPtr revIDLastSave="0" documentId="13_ncr:1_{CF664895-91D6-4324-9CAA-E88BE7FE14EB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Ботово" sheetId="1" r:id="rId1"/>
    <sheet name="Суда-ДСК" sheetId="7" r:id="rId2"/>
    <sheet name="Малечкино" sheetId="2" r:id="rId3"/>
    <sheet name="Климовское" sheetId="4" r:id="rId4"/>
    <sheet name="Воскресенское" sheetId="5" r:id="rId5"/>
    <sheet name="Яганово" sheetId="6" r:id="rId6"/>
    <sheet name="Суда-центр" sheetId="3" r:id="rId7"/>
  </sheets>
  <definedNames>
    <definedName name="Print_Area" localSheetId="0">Ботово!$A$1:$F$49</definedName>
    <definedName name="Print_Area" localSheetId="5">Яганово!$A$1:$E$40</definedName>
    <definedName name="_xlnm.Print_Area" localSheetId="0">Ботово!$A$1:$F$49</definedName>
    <definedName name="_xlnm.Print_Area" localSheetId="3">Климовское!$A$1:$F$48</definedName>
    <definedName name="_xlnm.Print_Area" localSheetId="1">'Суда-ДСК'!$A$1:$F$50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3" l="1"/>
  <c r="E41" i="2" l="1"/>
  <c r="D40" i="6"/>
  <c r="C51" i="4" l="1"/>
  <c r="C45" i="4"/>
  <c r="C22" i="4"/>
  <c r="E20" i="4"/>
  <c r="E19" i="4"/>
  <c r="E17" i="4"/>
  <c r="F15" i="4"/>
  <c r="C52" i="4" l="1"/>
  <c r="F49" i="1"/>
  <c r="E22" i="1"/>
  <c r="E21" i="1"/>
  <c r="E20" i="1"/>
  <c r="E49" i="1" l="1"/>
  <c r="E50" i="1" s="1"/>
  <c r="E52" i="5"/>
  <c r="E50" i="7" l="1"/>
</calcChain>
</file>

<file path=xl/sharedStrings.xml><?xml version="1.0" encoding="utf-8"?>
<sst xmlns="http://schemas.openxmlformats.org/spreadsheetml/2006/main" count="463" uniqueCount="224">
  <si>
    <t>Утверждаю:</t>
  </si>
  <si>
    <t>"______"_________________ 200___г</t>
  </si>
  <si>
    <t xml:space="preserve">                                                                    ПЛАН</t>
  </si>
  <si>
    <t>Теплоснабжение</t>
  </si>
  <si>
    <t>Тепловые сети</t>
  </si>
  <si>
    <t>шт</t>
  </si>
  <si>
    <t>Итого:</t>
  </si>
  <si>
    <t>Котельная</t>
  </si>
  <si>
    <t>Чистка внутренних поверхностей котлов</t>
  </si>
  <si>
    <t>котел</t>
  </si>
  <si>
    <t>котёл</t>
  </si>
  <si>
    <t>Ревизия газового оборудования котлов</t>
  </si>
  <si>
    <t>Ревизия тягодутьевого оборудования</t>
  </si>
  <si>
    <t>Ревизия электрооборудования</t>
  </si>
  <si>
    <t>Чистка дымоходов</t>
  </si>
  <si>
    <t>Ревизия насосного оборудования</t>
  </si>
  <si>
    <t>Ревизия оборудования КИПиА</t>
  </si>
  <si>
    <t>Замер сопротивления изоляции эл. уст.</t>
  </si>
  <si>
    <t>Поверка приборов КИПиА:</t>
  </si>
  <si>
    <t>ЭКМ</t>
  </si>
  <si>
    <t>Манометр</t>
  </si>
  <si>
    <t>Здание котельной</t>
  </si>
  <si>
    <t>м2</t>
  </si>
  <si>
    <t>Ремонт кровли</t>
  </si>
  <si>
    <t>Газоанализатор стг</t>
  </si>
  <si>
    <t xml:space="preserve"> </t>
  </si>
  <si>
    <t>м</t>
  </si>
  <si>
    <t>Директор ООО "Теплоэнергия"</t>
  </si>
  <si>
    <t>____________________Копосов А.Ю.</t>
  </si>
  <si>
    <t>Ед.изм.</t>
  </si>
  <si>
    <t>Кол-во</t>
  </si>
  <si>
    <t>Ст-ть, руб.</t>
  </si>
  <si>
    <t>Прим.</t>
  </si>
  <si>
    <t>Ремонт сетей не выдержавших гидравл. испытания</t>
  </si>
  <si>
    <t>Ревизия ГРУ и газового оборудования</t>
  </si>
  <si>
    <t>гру</t>
  </si>
  <si>
    <t>Чистка газоходов</t>
  </si>
  <si>
    <t>Замер сопротивления изоляции эл.уст.</t>
  </si>
  <si>
    <t>ДМ</t>
  </si>
  <si>
    <t>Замена подпиточнонго насоса №3</t>
  </si>
  <si>
    <t xml:space="preserve">Змена окна </t>
  </si>
  <si>
    <t>Восстановление антикорр.покрытия лестниц пожарных</t>
  </si>
  <si>
    <t>Общий итог:</t>
  </si>
  <si>
    <t>Директор ООО "Энергия - 1"</t>
  </si>
  <si>
    <t>____________________Лобанов Д.С.</t>
  </si>
  <si>
    <t xml:space="preserve">Ремонт тепловых сетей не выдержавших гидр.испытания </t>
  </si>
  <si>
    <t>Ревизия солевого хозяйства</t>
  </si>
  <si>
    <t>Тягонапоромер</t>
  </si>
  <si>
    <t>Газоанализатор СТГ-1-1</t>
  </si>
  <si>
    <t>Ремонт здания котельной</t>
  </si>
  <si>
    <t>Ремонт козырьков над входами</t>
  </si>
  <si>
    <t>Покраска наружных лестниц</t>
  </si>
  <si>
    <t xml:space="preserve">Косметический ремонт в котельной </t>
  </si>
  <si>
    <t>Ремонт мягкой кровли крыши</t>
  </si>
  <si>
    <t>ПЛАН</t>
  </si>
  <si>
    <t>Ремонт сетей не выдержавших гидравл. спыт.</t>
  </si>
  <si>
    <t>Замена части участка ТС №41 от ТК8 на РР</t>
  </si>
  <si>
    <t>Замена задвижек на кран шаровый ТК11 на школу Ду100</t>
  </si>
  <si>
    <t>Замена задвижек на кран шаровый ТК10  Ду150</t>
  </si>
  <si>
    <t>Ревизия освещения котельной</t>
  </si>
  <si>
    <t>Установка теплового счётчика</t>
  </si>
  <si>
    <t>Приобретение и установка подпиточного насоса</t>
  </si>
  <si>
    <t>Переврезка газорповода на ГПУ</t>
  </si>
  <si>
    <t>Ремонт кирпичной кладки помещения под соль</t>
  </si>
  <si>
    <t>м3</t>
  </si>
  <si>
    <t>Косметический ремонт помещений котельной</t>
  </si>
  <si>
    <t>Дымовая труба 30  м</t>
  </si>
  <si>
    <t>Антикоррозийная окраска дымовой трубы</t>
  </si>
  <si>
    <t>Директор ООО "Теплосеть - 3"</t>
  </si>
  <si>
    <t>____________________Бадалян И.А.</t>
  </si>
  <si>
    <t>2025г</t>
  </si>
  <si>
    <t>Ремонт сетей не выдержавших гидр. исп..</t>
  </si>
  <si>
    <t>ДУ-40</t>
  </si>
  <si>
    <t>Ду-50</t>
  </si>
  <si>
    <t>Ду-80</t>
  </si>
  <si>
    <t>Покраска ЦТП</t>
  </si>
  <si>
    <t>пм</t>
  </si>
  <si>
    <t>Чистка внутренних поверхностей котлов.</t>
  </si>
  <si>
    <t>Ревизия газового оборудования котлов.</t>
  </si>
  <si>
    <t xml:space="preserve">Ревизия  ГРУ и газового оборудования. </t>
  </si>
  <si>
    <t>Ревизия электрооборудования.</t>
  </si>
  <si>
    <t>Чистка дымоходов.</t>
  </si>
  <si>
    <t>Ревизия насосного оборудования.</t>
  </si>
  <si>
    <t>Поверка приборов КИП И А</t>
  </si>
  <si>
    <t>Косметический ремонт в здании котельной.</t>
  </si>
  <si>
    <t>Замена внутр. трубопроводов Ду-100 (ХВО)</t>
  </si>
  <si>
    <t>Замена задв. На выходе из котельной ду-200 с редуктором.</t>
  </si>
  <si>
    <t>Ремонт обмуровки топках котлов</t>
  </si>
  <si>
    <t>шт.</t>
  </si>
  <si>
    <t>Ремонт сетевого насоса № 3( сторонняя орг.)</t>
  </si>
  <si>
    <t>Директор ООО "Теплосеть"</t>
  </si>
  <si>
    <t>_________________Беляев В.</t>
  </si>
  <si>
    <t xml:space="preserve">Суда - БМК </t>
  </si>
  <si>
    <t>Замена арматуры тепловых сетей.</t>
  </si>
  <si>
    <t>Ду-200 (магистраль после компенсатора) с редуктором</t>
  </si>
  <si>
    <t>Ремонт тепловых камер</t>
  </si>
  <si>
    <t>Установка крышек на тепл. колодцы</t>
  </si>
  <si>
    <t xml:space="preserve">Подъем теплотрассы Ду 200 с восстановление изоляции  </t>
  </si>
  <si>
    <t>250*2</t>
  </si>
  <si>
    <t>п.м.</t>
  </si>
  <si>
    <t>частично</t>
  </si>
  <si>
    <t>Чистка дымогарных труб котлов.</t>
  </si>
  <si>
    <t>Покраска наружного газопрвода от ГРПШа до котельной</t>
  </si>
  <si>
    <t>Ччистка дымоходов.</t>
  </si>
  <si>
    <t>Замер сопротивления изоляции эл. уст..</t>
  </si>
  <si>
    <t>Установка расходомеров на котлах</t>
  </si>
  <si>
    <t>Косметический ремонт внутри вагончика.</t>
  </si>
  <si>
    <t>№</t>
  </si>
  <si>
    <t>Наименование работ</t>
  </si>
  <si>
    <t>Объем и кол-во</t>
  </si>
  <si>
    <t>Примечание</t>
  </si>
  <si>
    <t>Ревизия газового оборудования(замена фильрующего материала в газовом фильтре Ду-80)</t>
  </si>
  <si>
    <t>Герметизация газохода на улице</t>
  </si>
  <si>
    <t>Ремонт стропы на дымовой трубе №1</t>
  </si>
  <si>
    <t>30м</t>
  </si>
  <si>
    <t>30шт</t>
  </si>
  <si>
    <t>Поверка сигнализаторов загазованности</t>
  </si>
  <si>
    <t>4шт</t>
  </si>
  <si>
    <t>1 шт</t>
  </si>
  <si>
    <t>Тех.обслуживание котлов</t>
  </si>
  <si>
    <t>Теплосети</t>
  </si>
  <si>
    <t>Ремонт т/сетей после гидравлики</t>
  </si>
  <si>
    <t>По факту</t>
  </si>
  <si>
    <t>Экспертиза промышленной безопасности ГРУ</t>
  </si>
  <si>
    <t>Экспертиза промышленной безопасности здания котельной</t>
  </si>
  <si>
    <t>Режимно-наладочные испытания на котлах</t>
  </si>
  <si>
    <t>Замена  ВВП ( 2 секции)</t>
  </si>
  <si>
    <t>Замена участка т.с. К д № 19 по ул Сазонова, через дорогу установкой тепловых камер.</t>
  </si>
  <si>
    <t>Покраска трубопроводов и пплощадок внутри здания котельной</t>
  </si>
  <si>
    <t>Покраска дымовой трубы н-30 м</t>
  </si>
  <si>
    <t>Частичная замена ж/б плит на лотках 1200*3000</t>
  </si>
  <si>
    <t>Поднятие теплотрассы на ул. Устюженская Ду-100 у Струи</t>
  </si>
  <si>
    <t>Изоляция тепловых сетей Ул. Сазонова (в сторону Ку-400)     ду-76</t>
  </si>
  <si>
    <t>Изоляция бака аварийного запаса воды V-25 м3</t>
  </si>
  <si>
    <t xml:space="preserve">                                                                                                    ПЛАН</t>
  </si>
  <si>
    <t>Поверка приборов КИПиА</t>
  </si>
  <si>
    <t>30 м2</t>
  </si>
  <si>
    <t>3 шт</t>
  </si>
  <si>
    <t>Стоимость, руб</t>
  </si>
  <si>
    <t>м.п.</t>
  </si>
  <si>
    <t xml:space="preserve">                                        текущих ремонтов на 2025 год в д. Климовское</t>
  </si>
  <si>
    <t xml:space="preserve">                                                            текущих ремонтов на 2025 год в п. Суда - БМК</t>
  </si>
  <si>
    <t>ООО "Теплосеть-3"</t>
  </si>
  <si>
    <t xml:space="preserve">Суда - Центральная </t>
  </si>
  <si>
    <t>Замена гвс к д.23б Гагарина  трубой ПП ду-50 вост.изол.</t>
  </si>
  <si>
    <t>Ремонт тепловой изоляции по ул. Северная ду-57</t>
  </si>
  <si>
    <t>Изоляция трубопроводов по ул. Дружба Ду-100</t>
  </si>
  <si>
    <t>Ремонт аккумуляторного бак.(усиление ребер жесткости)</t>
  </si>
  <si>
    <t>Замена насоса гвс №3 км 50-50</t>
  </si>
  <si>
    <t>замена датчика потока на подче</t>
  </si>
  <si>
    <t>Ст-ть работ, руб</t>
  </si>
  <si>
    <t>Ремонт насоса №2 ГВС</t>
  </si>
  <si>
    <t>Замена подпитывающего насоса КМ 20/30</t>
  </si>
  <si>
    <t>Установка подпиточной емкости</t>
  </si>
  <si>
    <t>Замена обвязки горелочных камней горелки котла КВЗ-1,75</t>
  </si>
  <si>
    <t>Замена асбеста на взрывных клапанах</t>
  </si>
  <si>
    <t>Ревизия насосов №1 (замена подшипников)</t>
  </si>
  <si>
    <t>Стоимость материалов, руб.</t>
  </si>
  <si>
    <t>Стоимость работ, руб</t>
  </si>
  <si>
    <t>Ботово</t>
  </si>
  <si>
    <t>Замена задвижек на краны шаровые ТК 3а Ду100</t>
  </si>
  <si>
    <t>замена трубопроводов подачи и обратки в ТК 3а Ду 100</t>
  </si>
  <si>
    <t>Установка в ТК 3а сливных кранов и воздушных Ду 40</t>
  </si>
  <si>
    <t>Замена участка ГВС подачи Ду 100 и обратки Ду 89 от ТК16 до ТК18а</t>
  </si>
  <si>
    <t>Замена участка системы отопления от ТК-8 - ТК13б Ду 150</t>
  </si>
  <si>
    <t xml:space="preserve">Земена магистральных задвижек на краны шаровые полнопроходные Ду 200 </t>
  </si>
  <si>
    <t xml:space="preserve">Врезка в ТК 7 кранов шаровых Ду 50 на уч.ТС №91 </t>
  </si>
  <si>
    <t>Врезка в ТК 8 кранов шаровых полнопроходных ДУ 150 на уч. ТС №128</t>
  </si>
  <si>
    <t>Врезка в ТК 8 кранов шаровых полнопроходных ДУ 125 на уч. ТС №97</t>
  </si>
  <si>
    <t>Экспертиза промышленной безопасности газопроводов</t>
  </si>
  <si>
    <t>ТРМ</t>
  </si>
  <si>
    <t>Установка подпиточного насоса КМ 65-50-160</t>
  </si>
  <si>
    <t>Замена крана шарового Ду 80</t>
  </si>
  <si>
    <t>Установка частотного преобразователя 15 кВт на насос ГВС</t>
  </si>
  <si>
    <t>Ремонт резервной емкости подпиточной воды</t>
  </si>
  <si>
    <t xml:space="preserve"> Директор ООО "Теплоэнерго"</t>
  </si>
  <si>
    <t>____________________Беляев С.Ю.</t>
  </si>
  <si>
    <t>"______"_________________ 2026 г</t>
  </si>
  <si>
    <t>текущих ремонтов на 2026 г. в д. Ботово</t>
  </si>
  <si>
    <t>,</t>
  </si>
  <si>
    <t>Климовское с/п</t>
  </si>
  <si>
    <t xml:space="preserve">Ремонт ТК 14: замена жб кольца и крышки </t>
  </si>
  <si>
    <t xml:space="preserve">Замена участка ТС №89 Ду100 </t>
  </si>
  <si>
    <t>м.п</t>
  </si>
  <si>
    <t>Замена опуска ТС №15 Ду 200 (ППУ 12 метров)</t>
  </si>
  <si>
    <t>Замена тепловой изоляции ТС №15 Ду 200 на ППУ</t>
  </si>
  <si>
    <t>Замена тепловой изоляции ТС №№ 24,26 Ду80 на ППУ</t>
  </si>
  <si>
    <t>Замена тепловой изоляции ТС №26-1, 30, 31 Ду50</t>
  </si>
  <si>
    <t>Замена задвижек на кран шаровый Ду 150</t>
  </si>
  <si>
    <t>Замена задвижек в ГРУ на краны шаровые Ду 100</t>
  </si>
  <si>
    <t>Чистка котлов</t>
  </si>
  <si>
    <t>Замена фильтров ХВО на установку производительностью 10м3/ч</t>
  </si>
  <si>
    <t>Замена сетевого насоса Д200-36</t>
  </si>
  <si>
    <t>Ст-ть материалов, руб.</t>
  </si>
  <si>
    <t>Врезка  задвижек на котлах №1,2 Ду 150</t>
  </si>
  <si>
    <t>Врезка  задвижек на котлах №1,2 Ду 80</t>
  </si>
  <si>
    <t>Экспертиза здания котельной</t>
  </si>
  <si>
    <t>Выравнивание опор теплотрассы ул. Майская</t>
  </si>
  <si>
    <t>Замена изоляции уч-к №127(в.ч.компенсатор) Ду 100</t>
  </si>
  <si>
    <t>Замена изоляции уч-к №56 (в.ч.компенсатор) Ду 100</t>
  </si>
  <si>
    <t>Замена изоляции уч-к №56 (в.ч.компенсатор) Ду 50</t>
  </si>
  <si>
    <t>Врезка задвижек ул.Молодежная Ду50</t>
  </si>
  <si>
    <t>текущих ремонтов и подготовки к ОЗП на 2026 год в с. Яганово</t>
  </si>
  <si>
    <t>Замена зап.арматуры на т/сетях Ду-80</t>
  </si>
  <si>
    <t>Замена тепловой узиляции воздушной тепловой сети Ду150</t>
  </si>
  <si>
    <t xml:space="preserve">м.п. </t>
  </si>
  <si>
    <t>2026 г</t>
  </si>
  <si>
    <t>текущих ремонтов на 2026 год в с. Воскресенское</t>
  </si>
  <si>
    <t>текущих ремонтов на 2026 год в п. Малечкино</t>
  </si>
  <si>
    <t>Экспертиза дымовой трубы</t>
  </si>
  <si>
    <t>Восстановление изоляции трубопроводов Ду100</t>
  </si>
  <si>
    <t>Восстановление изоляции трубопроводов Ду200</t>
  </si>
  <si>
    <t>Замена арматуры по ул Ленинградская  Ду-50</t>
  </si>
  <si>
    <t>Замена трубопроводов гвс Гагарина 32-32а Ду76/57 подзем</t>
  </si>
  <si>
    <t xml:space="preserve">Замена т/с по ул Ленина уд № 20   трубой ПП ду-63 возд     </t>
  </si>
  <si>
    <t>Замена участка т/с по ул. Гагарина, 7 Ду-150 подзем</t>
  </si>
  <si>
    <t>Замена  ВВП (2 секции)</t>
  </si>
  <si>
    <t>Врезка секционир задв на выходе из котельной Ду-200 с редуктором</t>
  </si>
  <si>
    <t>Замена арматуры на котле №3 шк Ду-125 с редуктором</t>
  </si>
  <si>
    <t>Замена арматуры на насосе №2 шк Ду-125с редуктором</t>
  </si>
  <si>
    <t>Директор ООО "Теплоресурс"</t>
  </si>
  <si>
    <t>____________________Шахназарян Ю.В.</t>
  </si>
  <si>
    <t>"______"_________________ 2026 г.</t>
  </si>
  <si>
    <t>План текущих ремонтов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</si>
</sst>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3" fillId="0" borderId="0"/>
    <xf numFmtId="0" fontId="16" fillId="0" borderId="0"/>
    <xf numFmtId="0" fontId="3" fillId="0" borderId="0"/>
  </cellStyleXfs>
  <cellXfs count="35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/>
    <xf numFmtId="3" fontId="0" fillId="0" borderId="0" xfId="0" applyNumberFormat="1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/>
    <xf numFmtId="0" fontId="0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6" fillId="2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5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3" fontId="4" fillId="2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/>
    <xf numFmtId="0" fontId="5" fillId="0" borderId="7" xfId="0" applyFont="1" applyFill="1" applyBorder="1" applyAlignment="1"/>
    <xf numFmtId="0" fontId="8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2" fillId="2" borderId="0" xfId="0" applyFont="1" applyFill="1" applyAlignment="1"/>
    <xf numFmtId="0" fontId="7" fillId="0" borderId="7" xfId="0" applyFont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3" fontId="5" fillId="2" borderId="7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14" fillId="0" borderId="0" xfId="0" applyFont="1"/>
    <xf numFmtId="0" fontId="12" fillId="0" borderId="0" xfId="0" applyFont="1" applyFill="1" applyBorder="1" applyAlignment="1"/>
    <xf numFmtId="0" fontId="9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/>
    <xf numFmtId="0" fontId="6" fillId="2" borderId="7" xfId="0" applyFont="1" applyFill="1" applyBorder="1" applyAlignment="1">
      <alignment wrapText="1"/>
    </xf>
    <xf numFmtId="0" fontId="6" fillId="0" borderId="7" xfId="1" applyFont="1" applyBorder="1" applyAlignment="1">
      <alignment horizontal="center" vertical="center"/>
    </xf>
    <xf numFmtId="0" fontId="6" fillId="2" borderId="7" xfId="0" applyFont="1" applyFill="1" applyBorder="1"/>
    <xf numFmtId="0" fontId="4" fillId="0" borderId="7" xfId="1" applyFont="1" applyBorder="1" applyAlignment="1">
      <alignment horizontal="center" vertical="center"/>
    </xf>
    <xf numFmtId="0" fontId="6" fillId="0" borderId="7" xfId="1" applyFont="1" applyFill="1" applyBorder="1"/>
    <xf numFmtId="3" fontId="5" fillId="2" borderId="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9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/>
    </xf>
    <xf numFmtId="0" fontId="4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/>
    <xf numFmtId="164" fontId="9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/>
    <xf numFmtId="164" fontId="4" fillId="0" borderId="15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4" fillId="2" borderId="15" xfId="0" applyFont="1" applyFill="1" applyBorder="1" applyAlignment="1">
      <alignment vertical="center"/>
    </xf>
    <xf numFmtId="3" fontId="5" fillId="0" borderId="7" xfId="0" applyNumberFormat="1" applyFont="1" applyBorder="1" applyAlignment="1"/>
    <xf numFmtId="0" fontId="5" fillId="0" borderId="7" xfId="0" applyFont="1" applyBorder="1" applyAlignment="1"/>
    <xf numFmtId="164" fontId="5" fillId="0" borderId="7" xfId="0" applyNumberFormat="1" applyFont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wrapText="1"/>
    </xf>
    <xf numFmtId="0" fontId="6" fillId="0" borderId="2" xfId="1" applyFont="1" applyBorder="1"/>
    <xf numFmtId="0" fontId="6" fillId="0" borderId="2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2" xfId="0" applyFont="1" applyFill="1" applyBorder="1"/>
    <xf numFmtId="3" fontId="4" fillId="2" borderId="1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164" fontId="4" fillId="2" borderId="7" xfId="0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7" xfId="0" applyFont="1" applyBorder="1"/>
    <xf numFmtId="164" fontId="0" fillId="0" borderId="7" xfId="0" applyNumberFormat="1" applyBorder="1" applyAlignment="1">
      <alignment horizontal="center" vertical="center"/>
    </xf>
    <xf numFmtId="0" fontId="9" fillId="0" borderId="1" xfId="0" applyFont="1" applyBorder="1"/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/>
    <xf numFmtId="3" fontId="5" fillId="2" borderId="25" xfId="0" applyNumberFormat="1" applyFont="1" applyFill="1" applyBorder="1" applyAlignment="1"/>
    <xf numFmtId="3" fontId="5" fillId="2" borderId="20" xfId="0" applyNumberFormat="1" applyFont="1" applyFill="1" applyBorder="1" applyAlignment="1"/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3" fontId="5" fillId="2" borderId="1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3" fontId="5" fillId="2" borderId="18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17" fillId="0" borderId="1" xfId="2" applyFont="1" applyBorder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3" fontId="9" fillId="2" borderId="1" xfId="2" applyNumberFormat="1" applyFont="1" applyFill="1" applyBorder="1" applyAlignment="1">
      <alignment wrapText="1"/>
    </xf>
    <xf numFmtId="0" fontId="4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6" fillId="2" borderId="1" xfId="2" applyFont="1" applyFill="1" applyBorder="1"/>
    <xf numFmtId="3" fontId="9" fillId="2" borderId="2" xfId="2" applyNumberFormat="1" applyFont="1" applyFill="1" applyBorder="1" applyAlignment="1">
      <alignment wrapText="1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3" fontId="4" fillId="2" borderId="7" xfId="2" applyNumberFormat="1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/>
    </xf>
    <xf numFmtId="0" fontId="6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3" fontId="4" fillId="2" borderId="7" xfId="2" applyNumberFormat="1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/>
    </xf>
    <xf numFmtId="0" fontId="6" fillId="0" borderId="15" xfId="3" applyFont="1" applyBorder="1" applyAlignment="1">
      <alignment horizontal="left" vertical="center"/>
    </xf>
    <xf numFmtId="0" fontId="4" fillId="0" borderId="15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/>
    </xf>
    <xf numFmtId="3" fontId="4" fillId="2" borderId="15" xfId="2" applyNumberFormat="1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6" fillId="0" borderId="7" xfId="3" applyFont="1" applyBorder="1" applyAlignment="1">
      <alignment horizontal="left" vertical="center"/>
    </xf>
    <xf numFmtId="0" fontId="4" fillId="0" borderId="7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2" borderId="7" xfId="2" applyFont="1" applyFill="1" applyBorder="1" applyAlignment="1">
      <alignment horizontal="left"/>
    </xf>
    <xf numFmtId="3" fontId="5" fillId="2" borderId="7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4" fillId="2" borderId="7" xfId="2" applyFont="1" applyFill="1" applyBorder="1"/>
    <xf numFmtId="0" fontId="4" fillId="3" borderId="7" xfId="2" applyFont="1" applyFill="1" applyBorder="1"/>
    <xf numFmtId="0" fontId="4" fillId="0" borderId="7" xfId="3" applyFont="1" applyBorder="1"/>
    <xf numFmtId="0" fontId="18" fillId="0" borderId="7" xfId="3" applyFont="1" applyBorder="1"/>
    <xf numFmtId="0" fontId="4" fillId="0" borderId="7" xfId="3" applyFont="1" applyBorder="1" applyAlignment="1">
      <alignment wrapText="1"/>
    </xf>
    <xf numFmtId="0" fontId="6" fillId="0" borderId="7" xfId="3" applyFont="1" applyBorder="1"/>
    <xf numFmtId="164" fontId="2" fillId="0" borderId="7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left" wrapText="1"/>
    </xf>
    <xf numFmtId="3" fontId="4" fillId="2" borderId="15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6" fillId="2" borderId="12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3" fontId="9" fillId="0" borderId="5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164" fontId="7" fillId="0" borderId="7" xfId="0" applyNumberFormat="1" applyFont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vertical="center" wrapText="1"/>
    </xf>
    <xf numFmtId="0" fontId="6" fillId="0" borderId="7" xfId="1" applyFont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3" fontId="5" fillId="2" borderId="7" xfId="0" applyNumberFormat="1" applyFont="1" applyFill="1" applyBorder="1"/>
    <xf numFmtId="3" fontId="5" fillId="2" borderId="7" xfId="0" applyNumberFormat="1" applyFont="1" applyFill="1" applyBorder="1" applyAlignment="1">
      <alignment vertical="center"/>
    </xf>
    <xf numFmtId="0" fontId="4" fillId="0" borderId="7" xfId="1" applyFont="1" applyBorder="1"/>
    <xf numFmtId="0" fontId="4" fillId="0" borderId="7" xfId="1" applyFont="1" applyBorder="1" applyAlignment="1">
      <alignment wrapText="1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6" fillId="0" borderId="7" xfId="1" applyFont="1" applyBorder="1"/>
    <xf numFmtId="3" fontId="5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4" fillId="0" borderId="15" xfId="0" applyFont="1" applyBorder="1"/>
  </cellXfs>
  <cellStyles count="4">
    <cellStyle name="Обычный" xfId="0" builtinId="0"/>
    <cellStyle name="Обычный 2" xfId="1" xr:uid="{00000000-0005-0000-0000-000001000000}"/>
    <cellStyle name="Обычный 2 11" xfId="3" xr:uid="{D47B50A1-4537-4902-A6CE-0ECEC51DBF60}"/>
    <cellStyle name="Обычный 30" xfId="2" xr:uid="{F9F194F3-A7CA-4576-B788-9322D0125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opLeftCell="A27" zoomScale="115" zoomScaleNormal="115" zoomScaleSheetLayoutView="100" workbookViewId="0">
      <selection activeCell="C35" sqref="C35"/>
    </sheetView>
  </sheetViews>
  <sheetFormatPr defaultRowHeight="14.4" x14ac:dyDescent="0.3"/>
  <cols>
    <col min="1" max="1" width="11.33203125" customWidth="1"/>
    <col min="2" max="2" width="53.88671875" customWidth="1"/>
    <col min="3" max="3" width="9.109375" customWidth="1"/>
    <col min="5" max="5" width="10.5546875" customWidth="1"/>
    <col min="6" max="6" width="15.33203125" customWidth="1"/>
  </cols>
  <sheetData>
    <row r="1" spans="1:6" x14ac:dyDescent="0.3">
      <c r="A1" s="1"/>
      <c r="B1" s="2"/>
      <c r="C1" s="1"/>
      <c r="D1" s="2" t="s">
        <v>0</v>
      </c>
      <c r="E1" s="3"/>
    </row>
    <row r="2" spans="1:6" x14ac:dyDescent="0.3">
      <c r="A2" s="4"/>
      <c r="B2" s="5"/>
      <c r="C2" s="1"/>
      <c r="D2" s="22" t="s">
        <v>175</v>
      </c>
      <c r="E2" s="22"/>
      <c r="F2" s="18"/>
    </row>
    <row r="3" spans="1:6" ht="22.2" customHeight="1" x14ac:dyDescent="0.3">
      <c r="A3" s="4"/>
      <c r="B3" s="2"/>
      <c r="C3" s="6"/>
      <c r="D3" s="34" t="s">
        <v>176</v>
      </c>
      <c r="E3" s="34"/>
      <c r="F3" s="18"/>
    </row>
    <row r="4" spans="1:6" ht="21.6" customHeight="1" x14ac:dyDescent="0.3">
      <c r="A4" s="4"/>
      <c r="C4" s="7"/>
      <c r="D4" s="5" t="s">
        <v>177</v>
      </c>
      <c r="E4" s="9"/>
    </row>
    <row r="5" spans="1:6" x14ac:dyDescent="0.3">
      <c r="A5" s="4"/>
      <c r="B5" s="5"/>
      <c r="C5" s="4"/>
      <c r="D5" s="5"/>
      <c r="E5" s="8"/>
    </row>
    <row r="6" spans="1:6" ht="15.6" x14ac:dyDescent="0.3">
      <c r="A6" s="230" t="s">
        <v>54</v>
      </c>
      <c r="B6" s="230"/>
      <c r="C6" s="230"/>
      <c r="D6" s="230"/>
      <c r="E6" s="230"/>
      <c r="F6" s="230"/>
    </row>
    <row r="7" spans="1:6" ht="15.6" x14ac:dyDescent="0.3">
      <c r="A7" s="230" t="s">
        <v>178</v>
      </c>
      <c r="B7" s="230"/>
      <c r="C7" s="230"/>
      <c r="D7" s="230"/>
      <c r="E7" s="230"/>
      <c r="F7" s="230"/>
    </row>
    <row r="8" spans="1:6" x14ac:dyDescent="0.3">
      <c r="A8" s="36"/>
      <c r="B8" s="35"/>
      <c r="C8" s="36"/>
      <c r="D8" s="36"/>
      <c r="E8" s="37"/>
      <c r="F8" s="35"/>
    </row>
    <row r="9" spans="1:6" ht="30.6" x14ac:dyDescent="0.3">
      <c r="A9" s="38"/>
      <c r="B9" s="40"/>
      <c r="C9" s="333" t="s">
        <v>29</v>
      </c>
      <c r="D9" s="333" t="s">
        <v>30</v>
      </c>
      <c r="E9" s="334" t="s">
        <v>157</v>
      </c>
      <c r="F9" s="334" t="s">
        <v>158</v>
      </c>
    </row>
    <row r="10" spans="1:6" x14ac:dyDescent="0.3">
      <c r="A10" s="38"/>
      <c r="B10" s="39" t="s">
        <v>3</v>
      </c>
      <c r="C10" s="121"/>
      <c r="D10" s="121"/>
      <c r="E10" s="335"/>
      <c r="F10" s="336"/>
    </row>
    <row r="11" spans="1:6" x14ac:dyDescent="0.3">
      <c r="A11" s="38"/>
      <c r="B11" s="39" t="s">
        <v>159</v>
      </c>
      <c r="C11" s="43"/>
      <c r="D11" s="43"/>
      <c r="E11" s="335"/>
      <c r="F11" s="336"/>
    </row>
    <row r="12" spans="1:6" x14ac:dyDescent="0.3">
      <c r="A12" s="43"/>
      <c r="B12" s="226" t="s">
        <v>4</v>
      </c>
      <c r="C12" s="43"/>
      <c r="D12" s="43"/>
      <c r="E12" s="335"/>
      <c r="F12" s="336"/>
    </row>
    <row r="13" spans="1:6" x14ac:dyDescent="0.3">
      <c r="A13" s="108">
        <v>1</v>
      </c>
      <c r="B13" s="125" t="s">
        <v>45</v>
      </c>
      <c r="C13" s="43"/>
      <c r="D13" s="43"/>
      <c r="E13" s="335"/>
      <c r="F13" s="336"/>
    </row>
    <row r="14" spans="1:6" x14ac:dyDescent="0.3">
      <c r="A14" s="108">
        <v>2</v>
      </c>
      <c r="B14" s="337" t="s">
        <v>160</v>
      </c>
      <c r="C14" s="124" t="s">
        <v>5</v>
      </c>
      <c r="D14" s="124">
        <v>2</v>
      </c>
      <c r="E14" s="338">
        <v>28000</v>
      </c>
      <c r="F14" s="338">
        <v>5000</v>
      </c>
    </row>
    <row r="15" spans="1:6" x14ac:dyDescent="0.3">
      <c r="A15" s="108">
        <v>3</v>
      </c>
      <c r="B15" s="337" t="s">
        <v>161</v>
      </c>
      <c r="C15" s="124" t="s">
        <v>26</v>
      </c>
      <c r="D15" s="124">
        <v>6</v>
      </c>
      <c r="E15" s="338">
        <v>4000</v>
      </c>
      <c r="F15" s="338">
        <v>4000</v>
      </c>
    </row>
    <row r="16" spans="1:6" x14ac:dyDescent="0.3">
      <c r="A16" s="108">
        <v>4</v>
      </c>
      <c r="B16" s="337" t="s">
        <v>162</v>
      </c>
      <c r="C16" s="124" t="s">
        <v>5</v>
      </c>
      <c r="D16" s="124">
        <v>4</v>
      </c>
      <c r="E16" s="338">
        <v>12000</v>
      </c>
      <c r="F16" s="338">
        <v>5000</v>
      </c>
    </row>
    <row r="17" spans="1:6" ht="27" x14ac:dyDescent="0.3">
      <c r="A17" s="108">
        <v>5</v>
      </c>
      <c r="B17" s="123" t="s">
        <v>163</v>
      </c>
      <c r="C17" s="108" t="s">
        <v>139</v>
      </c>
      <c r="D17" s="108">
        <v>80</v>
      </c>
      <c r="E17" s="338">
        <v>232000</v>
      </c>
      <c r="F17" s="338">
        <v>240000</v>
      </c>
    </row>
    <row r="18" spans="1:6" ht="15" customHeight="1" x14ac:dyDescent="0.3">
      <c r="A18" s="108">
        <v>6</v>
      </c>
      <c r="B18" s="123" t="s">
        <v>164</v>
      </c>
      <c r="C18" s="108" t="s">
        <v>139</v>
      </c>
      <c r="D18" s="108">
        <v>36</v>
      </c>
      <c r="E18" s="338">
        <v>92000</v>
      </c>
      <c r="F18" s="338">
        <v>120000</v>
      </c>
    </row>
    <row r="19" spans="1:6" ht="26.4" x14ac:dyDescent="0.3">
      <c r="A19" s="108">
        <v>7</v>
      </c>
      <c r="B19" s="339" t="s">
        <v>165</v>
      </c>
      <c r="C19" s="124" t="s">
        <v>5</v>
      </c>
      <c r="D19" s="124">
        <v>2</v>
      </c>
      <c r="E19" s="65">
        <v>110000</v>
      </c>
      <c r="F19" s="65">
        <v>10000</v>
      </c>
    </row>
    <row r="20" spans="1:6" x14ac:dyDescent="0.3">
      <c r="A20" s="108">
        <v>8</v>
      </c>
      <c r="B20" s="337" t="s">
        <v>166</v>
      </c>
      <c r="C20" s="126" t="s">
        <v>5</v>
      </c>
      <c r="D20" s="124">
        <v>2</v>
      </c>
      <c r="E20" s="65">
        <f>2*4000+4*500</f>
        <v>10000</v>
      </c>
      <c r="F20" s="65">
        <v>10000</v>
      </c>
    </row>
    <row r="21" spans="1:6" ht="26.4" x14ac:dyDescent="0.3">
      <c r="A21" s="108">
        <v>9</v>
      </c>
      <c r="B21" s="339" t="s">
        <v>167</v>
      </c>
      <c r="C21" s="126" t="s">
        <v>5</v>
      </c>
      <c r="D21" s="124">
        <v>2</v>
      </c>
      <c r="E21" s="65">
        <f>2*28000+4*1600</f>
        <v>62400</v>
      </c>
      <c r="F21" s="65">
        <v>10000</v>
      </c>
    </row>
    <row r="22" spans="1:6" ht="26.4" x14ac:dyDescent="0.3">
      <c r="A22" s="108">
        <v>10</v>
      </c>
      <c r="B22" s="339" t="s">
        <v>168</v>
      </c>
      <c r="C22" s="126" t="s">
        <v>5</v>
      </c>
      <c r="D22" s="124">
        <v>2</v>
      </c>
      <c r="E22" s="65">
        <f>2*18000+4*1100</f>
        <v>40400</v>
      </c>
      <c r="F22" s="65">
        <v>10000</v>
      </c>
    </row>
    <row r="23" spans="1:6" x14ac:dyDescent="0.3">
      <c r="A23" s="229" t="s">
        <v>6</v>
      </c>
      <c r="B23" s="229"/>
      <c r="C23" s="340"/>
      <c r="D23" s="340"/>
      <c r="E23" s="128"/>
      <c r="F23" s="341"/>
    </row>
    <row r="24" spans="1:6" x14ac:dyDescent="0.3">
      <c r="A24" s="43"/>
      <c r="B24" s="226" t="s">
        <v>7</v>
      </c>
      <c r="C24" s="43"/>
      <c r="D24" s="43"/>
      <c r="E24" s="65"/>
      <c r="F24" s="65"/>
    </row>
    <row r="25" spans="1:6" x14ac:dyDescent="0.3">
      <c r="A25" s="43"/>
      <c r="B25" s="42"/>
      <c r="C25" s="43"/>
      <c r="D25" s="43"/>
      <c r="E25" s="65"/>
      <c r="F25" s="65"/>
    </row>
    <row r="26" spans="1:6" x14ac:dyDescent="0.3">
      <c r="A26" s="43">
        <v>1</v>
      </c>
      <c r="B26" s="45" t="s">
        <v>11</v>
      </c>
      <c r="C26" s="43" t="s">
        <v>10</v>
      </c>
      <c r="D26" s="43">
        <v>2</v>
      </c>
      <c r="E26" s="46"/>
      <c r="F26" s="44">
        <v>4000</v>
      </c>
    </row>
    <row r="27" spans="1:6" x14ac:dyDescent="0.3">
      <c r="A27" s="43">
        <v>2</v>
      </c>
      <c r="B27" s="45" t="s">
        <v>34</v>
      </c>
      <c r="C27" s="43" t="s">
        <v>35</v>
      </c>
      <c r="D27" s="43">
        <v>1</v>
      </c>
      <c r="E27" s="46"/>
      <c r="F27" s="44">
        <v>5000</v>
      </c>
    </row>
    <row r="28" spans="1:6" x14ac:dyDescent="0.3">
      <c r="A28" s="43">
        <v>3</v>
      </c>
      <c r="B28" s="42" t="s">
        <v>12</v>
      </c>
      <c r="C28" s="43" t="s">
        <v>5</v>
      </c>
      <c r="D28" s="43">
        <v>2</v>
      </c>
      <c r="E28" s="46"/>
      <c r="F28" s="44">
        <v>4000</v>
      </c>
    </row>
    <row r="29" spans="1:6" x14ac:dyDescent="0.3">
      <c r="A29" s="43">
        <v>4</v>
      </c>
      <c r="B29" s="42" t="s">
        <v>13</v>
      </c>
      <c r="C29" s="43"/>
      <c r="D29" s="43"/>
      <c r="E29" s="46"/>
      <c r="F29" s="44">
        <v>5000</v>
      </c>
    </row>
    <row r="30" spans="1:6" x14ac:dyDescent="0.3">
      <c r="A30" s="43">
        <v>5</v>
      </c>
      <c r="B30" s="42" t="s">
        <v>14</v>
      </c>
      <c r="C30" s="43" t="s">
        <v>5</v>
      </c>
      <c r="D30" s="43">
        <v>2</v>
      </c>
      <c r="E30" s="46"/>
      <c r="F30" s="44">
        <v>6000</v>
      </c>
    </row>
    <row r="31" spans="1:6" x14ac:dyDescent="0.3">
      <c r="A31" s="43">
        <v>6</v>
      </c>
      <c r="B31" s="42" t="s">
        <v>46</v>
      </c>
      <c r="C31" s="43"/>
      <c r="D31" s="43"/>
      <c r="E31" s="46"/>
      <c r="F31" s="44">
        <v>3000</v>
      </c>
    </row>
    <row r="32" spans="1:6" x14ac:dyDescent="0.3">
      <c r="A32" s="43">
        <v>7</v>
      </c>
      <c r="B32" s="42" t="s">
        <v>15</v>
      </c>
      <c r="C32" s="43" t="s">
        <v>5</v>
      </c>
      <c r="D32" s="43">
        <v>10</v>
      </c>
      <c r="E32" s="46"/>
      <c r="F32" s="44">
        <v>10000</v>
      </c>
    </row>
    <row r="33" spans="1:6" x14ac:dyDescent="0.3">
      <c r="A33" s="43">
        <v>8</v>
      </c>
      <c r="B33" s="42" t="s">
        <v>16</v>
      </c>
      <c r="C33" s="43"/>
      <c r="D33" s="43"/>
      <c r="E33" s="46"/>
      <c r="F33" s="44">
        <v>5000</v>
      </c>
    </row>
    <row r="34" spans="1:6" x14ac:dyDescent="0.3">
      <c r="A34" s="43">
        <v>9</v>
      </c>
      <c r="B34" s="42" t="s">
        <v>17</v>
      </c>
      <c r="C34" s="43"/>
      <c r="D34" s="43"/>
      <c r="E34" s="46"/>
      <c r="F34" s="44">
        <v>20000</v>
      </c>
    </row>
    <row r="35" spans="1:6" x14ac:dyDescent="0.3">
      <c r="A35" s="43">
        <v>10</v>
      </c>
      <c r="B35" s="42" t="s">
        <v>169</v>
      </c>
      <c r="C35" s="43" t="s">
        <v>5</v>
      </c>
      <c r="D35" s="43">
        <v>1</v>
      </c>
      <c r="E35" s="46"/>
      <c r="F35" s="44">
        <v>63000</v>
      </c>
    </row>
    <row r="36" spans="1:6" x14ac:dyDescent="0.3">
      <c r="A36" s="43">
        <v>11</v>
      </c>
      <c r="B36" s="42" t="s">
        <v>18</v>
      </c>
      <c r="C36" s="43"/>
      <c r="D36" s="43"/>
      <c r="E36" s="46"/>
      <c r="F36" s="44"/>
    </row>
    <row r="37" spans="1:6" x14ac:dyDescent="0.3">
      <c r="A37" s="43">
        <v>12</v>
      </c>
      <c r="B37" s="42" t="s">
        <v>19</v>
      </c>
      <c r="C37" s="43" t="s">
        <v>5</v>
      </c>
      <c r="D37" s="43">
        <v>4</v>
      </c>
      <c r="E37" s="46"/>
      <c r="F37" s="44">
        <v>3000</v>
      </c>
    </row>
    <row r="38" spans="1:6" x14ac:dyDescent="0.3">
      <c r="A38" s="43">
        <v>13</v>
      </c>
      <c r="B38" s="42" t="s">
        <v>170</v>
      </c>
      <c r="C38" s="43" t="s">
        <v>5</v>
      </c>
      <c r="D38" s="43">
        <v>8</v>
      </c>
      <c r="E38" s="46"/>
      <c r="F38" s="44">
        <v>28000</v>
      </c>
    </row>
    <row r="39" spans="1:6" x14ac:dyDescent="0.3">
      <c r="A39" s="43">
        <v>14</v>
      </c>
      <c r="B39" s="42" t="s">
        <v>20</v>
      </c>
      <c r="C39" s="43" t="s">
        <v>5</v>
      </c>
      <c r="D39" s="43">
        <v>6</v>
      </c>
      <c r="E39" s="46"/>
      <c r="F39" s="44">
        <v>3600</v>
      </c>
    </row>
    <row r="40" spans="1:6" s="18" customFormat="1" x14ac:dyDescent="0.3">
      <c r="A40" s="43">
        <v>15</v>
      </c>
      <c r="B40" s="42" t="s">
        <v>48</v>
      </c>
      <c r="C40" s="43" t="s">
        <v>5</v>
      </c>
      <c r="D40" s="43">
        <v>2</v>
      </c>
      <c r="E40" s="46"/>
      <c r="F40" s="44">
        <v>5000</v>
      </c>
    </row>
    <row r="41" spans="1:6" s="18" customFormat="1" x14ac:dyDescent="0.3">
      <c r="A41" s="43">
        <v>16</v>
      </c>
      <c r="B41" s="342" t="s">
        <v>171</v>
      </c>
      <c r="C41" s="126" t="s">
        <v>5</v>
      </c>
      <c r="D41" s="124">
        <v>1</v>
      </c>
      <c r="E41" s="65">
        <v>70000</v>
      </c>
      <c r="F41" s="65">
        <v>5000</v>
      </c>
    </row>
    <row r="42" spans="1:6" x14ac:dyDescent="0.3">
      <c r="A42" s="43">
        <v>17</v>
      </c>
      <c r="B42" s="40" t="s">
        <v>172</v>
      </c>
      <c r="C42" s="38" t="s">
        <v>5</v>
      </c>
      <c r="D42" s="38">
        <v>2</v>
      </c>
      <c r="E42" s="65">
        <v>7000</v>
      </c>
      <c r="F42" s="65">
        <v>5000</v>
      </c>
    </row>
    <row r="43" spans="1:6" ht="15" customHeight="1" x14ac:dyDescent="0.3">
      <c r="A43" s="43">
        <v>18</v>
      </c>
      <c r="B43" s="343" t="s">
        <v>173</v>
      </c>
      <c r="C43" s="126" t="s">
        <v>5</v>
      </c>
      <c r="D43" s="124">
        <v>1</v>
      </c>
      <c r="E43" s="65">
        <v>36000</v>
      </c>
      <c r="F43" s="65">
        <v>16000</v>
      </c>
    </row>
    <row r="44" spans="1:6" x14ac:dyDescent="0.3">
      <c r="A44" s="43">
        <v>19</v>
      </c>
      <c r="B44" s="139" t="s">
        <v>174</v>
      </c>
      <c r="C44" s="38" t="s">
        <v>5</v>
      </c>
      <c r="D44" s="38">
        <v>1</v>
      </c>
      <c r="E44" s="65">
        <v>10000</v>
      </c>
      <c r="F44" s="65">
        <v>10000</v>
      </c>
    </row>
    <row r="45" spans="1:6" x14ac:dyDescent="0.3">
      <c r="A45" s="43"/>
      <c r="B45" s="40"/>
      <c r="C45" s="38"/>
      <c r="D45" s="38"/>
      <c r="E45" s="65"/>
      <c r="F45" s="65"/>
    </row>
    <row r="46" spans="1:6" x14ac:dyDescent="0.3">
      <c r="A46" s="43"/>
      <c r="B46" s="219"/>
      <c r="C46" s="340"/>
      <c r="D46" s="344"/>
      <c r="E46" s="345"/>
      <c r="F46" s="346"/>
    </row>
    <row r="47" spans="1:6" x14ac:dyDescent="0.3">
      <c r="A47" s="219" t="s">
        <v>6</v>
      </c>
      <c r="B47" s="226" t="s">
        <v>49</v>
      </c>
      <c r="C47" s="43"/>
      <c r="D47" s="43"/>
      <c r="E47" s="65"/>
      <c r="F47" s="65"/>
    </row>
    <row r="48" spans="1:6" x14ac:dyDescent="0.3">
      <c r="A48" s="43">
        <v>1</v>
      </c>
      <c r="B48" s="347" t="s">
        <v>53</v>
      </c>
      <c r="C48" s="124" t="s">
        <v>22</v>
      </c>
      <c r="D48" s="124">
        <v>50</v>
      </c>
      <c r="E48" s="65">
        <v>25000</v>
      </c>
      <c r="F48" s="65">
        <v>20000</v>
      </c>
    </row>
    <row r="49" spans="1:6" x14ac:dyDescent="0.3">
      <c r="A49" s="43"/>
      <c r="B49" s="219"/>
      <c r="C49" s="340"/>
      <c r="D49" s="344"/>
      <c r="E49" s="128">
        <f>SUM(E13:E48)</f>
        <v>738800</v>
      </c>
      <c r="F49" s="341">
        <f>SUM(F14:F48)</f>
        <v>634600</v>
      </c>
    </row>
    <row r="50" spans="1:6" ht="15.6" customHeight="1" x14ac:dyDescent="0.3">
      <c r="A50" s="219" t="s">
        <v>6</v>
      </c>
      <c r="B50" s="219"/>
      <c r="C50" s="340"/>
      <c r="D50" s="344"/>
      <c r="E50" s="348">
        <f>SUM(E49:F49)</f>
        <v>1373400</v>
      </c>
      <c r="F50" s="348"/>
    </row>
  </sheetData>
  <mergeCells count="4">
    <mergeCell ref="A6:F6"/>
    <mergeCell ref="A7:F7"/>
    <mergeCell ref="A23:B23"/>
    <mergeCell ref="E50:F5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view="pageBreakPreview" zoomScale="115" zoomScaleNormal="100" zoomScaleSheetLayoutView="115" workbookViewId="0">
      <selection activeCell="A41" sqref="A41:F41"/>
    </sheetView>
  </sheetViews>
  <sheetFormatPr defaultRowHeight="14.4" x14ac:dyDescent="0.3"/>
  <cols>
    <col min="1" max="1" width="8.88671875" style="35"/>
    <col min="2" max="2" width="57.6640625" style="35" customWidth="1"/>
    <col min="3" max="4" width="8.88671875" style="35"/>
    <col min="5" max="5" width="10.33203125" style="158" bestFit="1" customWidth="1"/>
    <col min="6" max="6" width="8.88671875" style="35"/>
  </cols>
  <sheetData>
    <row r="1" spans="1:6" x14ac:dyDescent="0.3">
      <c r="A1" s="102"/>
      <c r="B1" s="98"/>
      <c r="C1" s="102" t="s">
        <v>0</v>
      </c>
      <c r="D1" s="129"/>
      <c r="E1" s="148"/>
      <c r="F1" s="98"/>
    </row>
    <row r="2" spans="1:6" x14ac:dyDescent="0.3">
      <c r="A2" s="130"/>
      <c r="B2" s="98"/>
      <c r="C2" s="236" t="s">
        <v>90</v>
      </c>
      <c r="D2" s="236"/>
      <c r="E2" s="236"/>
      <c r="F2" s="98"/>
    </row>
    <row r="3" spans="1:6" x14ac:dyDescent="0.3">
      <c r="A3" s="102"/>
      <c r="B3" s="103"/>
      <c r="C3" s="236" t="s">
        <v>91</v>
      </c>
      <c r="D3" s="236"/>
      <c r="E3" s="236"/>
      <c r="F3" s="98"/>
    </row>
    <row r="4" spans="1:6" x14ac:dyDescent="0.3">
      <c r="A4" s="236"/>
      <c r="B4" s="236"/>
      <c r="C4" s="130" t="s">
        <v>1</v>
      </c>
      <c r="D4" s="129"/>
      <c r="E4" s="148" t="s">
        <v>70</v>
      </c>
      <c r="F4" s="98"/>
    </row>
    <row r="5" spans="1:6" x14ac:dyDescent="0.3">
      <c r="A5" s="130"/>
      <c r="B5" s="98"/>
      <c r="C5" s="130"/>
      <c r="D5" s="129"/>
      <c r="E5" s="148"/>
      <c r="F5" s="98"/>
    </row>
    <row r="6" spans="1:6" ht="15.6" x14ac:dyDescent="0.3">
      <c r="A6" s="94" t="s">
        <v>134</v>
      </c>
      <c r="C6" s="94"/>
      <c r="D6" s="94"/>
      <c r="E6" s="149"/>
      <c r="F6" s="94"/>
    </row>
    <row r="7" spans="1:6" ht="15.6" x14ac:dyDescent="0.3">
      <c r="A7" s="94" t="s">
        <v>141</v>
      </c>
      <c r="B7" s="94"/>
      <c r="C7" s="94"/>
      <c r="D7" s="129"/>
      <c r="E7" s="148"/>
      <c r="F7" s="98"/>
    </row>
    <row r="8" spans="1:6" x14ac:dyDescent="0.3">
      <c r="A8" s="235"/>
      <c r="B8" s="235"/>
      <c r="C8" s="98"/>
      <c r="D8" s="129"/>
      <c r="E8" s="148"/>
      <c r="F8" s="98"/>
    </row>
    <row r="9" spans="1:6" x14ac:dyDescent="0.3">
      <c r="A9" s="98"/>
      <c r="B9" s="130"/>
      <c r="C9" s="98"/>
      <c r="D9" s="98"/>
      <c r="E9" s="148"/>
      <c r="F9" s="98"/>
    </row>
    <row r="10" spans="1:6" x14ac:dyDescent="0.3">
      <c r="A10" s="56"/>
      <c r="B10" s="63"/>
      <c r="C10" s="131" t="s">
        <v>29</v>
      </c>
      <c r="D10" s="131" t="s">
        <v>30</v>
      </c>
      <c r="E10" s="150" t="s">
        <v>31</v>
      </c>
      <c r="F10" s="133" t="s">
        <v>32</v>
      </c>
    </row>
    <row r="11" spans="1:6" x14ac:dyDescent="0.3">
      <c r="A11" s="56"/>
      <c r="B11" s="57" t="s">
        <v>3</v>
      </c>
      <c r="C11" s="131"/>
      <c r="D11" s="131"/>
      <c r="E11" s="150"/>
      <c r="F11" s="133"/>
    </row>
    <row r="12" spans="1:6" x14ac:dyDescent="0.3">
      <c r="A12" s="56"/>
      <c r="B12" s="57" t="s">
        <v>92</v>
      </c>
      <c r="C12" s="56"/>
      <c r="D12" s="56"/>
      <c r="E12" s="151"/>
      <c r="F12" s="56"/>
    </row>
    <row r="13" spans="1:6" x14ac:dyDescent="0.3">
      <c r="A13" s="56"/>
      <c r="B13" s="57" t="s">
        <v>4</v>
      </c>
      <c r="C13" s="56"/>
      <c r="D13" s="56"/>
      <c r="E13" s="151"/>
      <c r="F13" s="56"/>
    </row>
    <row r="14" spans="1:6" ht="15" customHeight="1" x14ac:dyDescent="0.3">
      <c r="A14" s="56">
        <v>1</v>
      </c>
      <c r="B14" s="30" t="s">
        <v>71</v>
      </c>
      <c r="C14" s="32"/>
      <c r="D14" s="32"/>
      <c r="E14" s="152"/>
      <c r="F14" s="56"/>
    </row>
    <row r="15" spans="1:6" ht="15" customHeight="1" x14ac:dyDescent="0.3">
      <c r="A15" s="56">
        <v>2</v>
      </c>
      <c r="B15" s="30" t="s">
        <v>93</v>
      </c>
      <c r="C15" s="32"/>
      <c r="D15" s="32"/>
      <c r="E15" s="152"/>
      <c r="F15" s="56"/>
    </row>
    <row r="16" spans="1:6" ht="15" customHeight="1" x14ac:dyDescent="0.3">
      <c r="A16" s="56"/>
      <c r="B16" s="30" t="s">
        <v>94</v>
      </c>
      <c r="C16" s="32" t="s">
        <v>5</v>
      </c>
      <c r="D16" s="32">
        <v>2</v>
      </c>
      <c r="E16" s="152">
        <v>150000</v>
      </c>
      <c r="F16" s="58"/>
    </row>
    <row r="17" spans="1:6" ht="15" customHeight="1" x14ac:dyDescent="0.3">
      <c r="A17" s="56"/>
      <c r="B17" s="30" t="s">
        <v>72</v>
      </c>
      <c r="C17" s="32" t="s">
        <v>5</v>
      </c>
      <c r="D17" s="32">
        <v>4</v>
      </c>
      <c r="E17" s="152">
        <v>24000</v>
      </c>
      <c r="F17" s="43"/>
    </row>
    <row r="18" spans="1:6" ht="15" customHeight="1" x14ac:dyDescent="0.3">
      <c r="A18" s="56"/>
      <c r="B18" s="30" t="s">
        <v>73</v>
      </c>
      <c r="C18" s="32" t="s">
        <v>5</v>
      </c>
      <c r="D18" s="32">
        <v>6</v>
      </c>
      <c r="E18" s="152">
        <v>42000</v>
      </c>
      <c r="F18" s="43"/>
    </row>
    <row r="19" spans="1:6" ht="15" customHeight="1" x14ac:dyDescent="0.3">
      <c r="A19" s="56"/>
      <c r="B19" s="30" t="s">
        <v>74</v>
      </c>
      <c r="C19" s="32" t="s">
        <v>5</v>
      </c>
      <c r="D19" s="32">
        <v>4</v>
      </c>
      <c r="E19" s="152">
        <v>40000</v>
      </c>
      <c r="F19" s="43"/>
    </row>
    <row r="20" spans="1:6" ht="30" customHeight="1" x14ac:dyDescent="0.3">
      <c r="A20" s="113">
        <v>3</v>
      </c>
      <c r="B20" s="30" t="s">
        <v>127</v>
      </c>
      <c r="C20" s="32" t="s">
        <v>76</v>
      </c>
      <c r="D20" s="32">
        <v>60</v>
      </c>
      <c r="E20" s="152">
        <v>200000</v>
      </c>
      <c r="F20" s="43"/>
    </row>
    <row r="21" spans="1:6" ht="30" customHeight="1" x14ac:dyDescent="0.3">
      <c r="A21" s="56">
        <v>4</v>
      </c>
      <c r="B21" s="30" t="s">
        <v>217</v>
      </c>
      <c r="C21" s="32" t="s">
        <v>5</v>
      </c>
      <c r="D21" s="32">
        <v>2</v>
      </c>
      <c r="E21" s="152">
        <v>150000</v>
      </c>
      <c r="F21" s="85"/>
    </row>
    <row r="22" spans="1:6" ht="15" customHeight="1" x14ac:dyDescent="0.3">
      <c r="A22" s="56">
        <v>5</v>
      </c>
      <c r="B22" s="30" t="s">
        <v>95</v>
      </c>
      <c r="C22" s="32" t="s">
        <v>5</v>
      </c>
      <c r="D22" s="32">
        <v>4</v>
      </c>
      <c r="E22" s="152">
        <v>16000</v>
      </c>
      <c r="F22" s="58"/>
    </row>
    <row r="23" spans="1:6" ht="15" customHeight="1" x14ac:dyDescent="0.3">
      <c r="A23" s="56">
        <v>6</v>
      </c>
      <c r="B23" s="30" t="s">
        <v>130</v>
      </c>
      <c r="C23" s="32" t="s">
        <v>5</v>
      </c>
      <c r="D23" s="32">
        <v>10</v>
      </c>
      <c r="E23" s="152">
        <v>30000</v>
      </c>
      <c r="F23" s="108"/>
    </row>
    <row r="24" spans="1:6" ht="15" customHeight="1" x14ac:dyDescent="0.3">
      <c r="A24" s="56">
        <v>7</v>
      </c>
      <c r="B24" s="134" t="s">
        <v>96</v>
      </c>
      <c r="C24" s="32" t="s">
        <v>5</v>
      </c>
      <c r="D24" s="32">
        <v>6</v>
      </c>
      <c r="E24" s="152">
        <v>6000</v>
      </c>
      <c r="F24" s="108"/>
    </row>
    <row r="25" spans="1:6" ht="15" customHeight="1" x14ac:dyDescent="0.3">
      <c r="A25" s="56">
        <v>8</v>
      </c>
      <c r="B25" s="135" t="s">
        <v>97</v>
      </c>
      <c r="C25" s="38" t="s">
        <v>26</v>
      </c>
      <c r="D25" s="38">
        <v>30</v>
      </c>
      <c r="E25" s="153">
        <v>56000</v>
      </c>
      <c r="F25" s="108"/>
    </row>
    <row r="26" spans="1:6" ht="15" customHeight="1" x14ac:dyDescent="0.3">
      <c r="A26" s="136">
        <v>9</v>
      </c>
      <c r="B26" s="137" t="s">
        <v>132</v>
      </c>
      <c r="C26" s="138" t="s">
        <v>76</v>
      </c>
      <c r="D26" s="46" t="s">
        <v>98</v>
      </c>
      <c r="E26" s="152">
        <v>250000</v>
      </c>
      <c r="F26" s="108"/>
    </row>
    <row r="27" spans="1:6" s="93" customFormat="1" ht="15" customHeight="1" x14ac:dyDescent="0.3">
      <c r="A27" s="140">
        <v>10</v>
      </c>
      <c r="B27" s="41" t="s">
        <v>131</v>
      </c>
      <c r="C27" s="141" t="s">
        <v>99</v>
      </c>
      <c r="D27" s="141">
        <v>120</v>
      </c>
      <c r="E27" s="154">
        <v>50000</v>
      </c>
      <c r="F27" s="139"/>
    </row>
    <row r="28" spans="1:6" ht="15" customHeight="1" x14ac:dyDescent="0.3">
      <c r="A28" s="56"/>
      <c r="B28" s="57" t="s">
        <v>7</v>
      </c>
      <c r="C28" s="56"/>
      <c r="D28" s="56"/>
      <c r="E28" s="151"/>
      <c r="F28" s="46" t="s">
        <v>100</v>
      </c>
    </row>
    <row r="29" spans="1:6" ht="15" customHeight="1" x14ac:dyDescent="0.3">
      <c r="A29" s="56">
        <v>1</v>
      </c>
      <c r="B29" s="30" t="s">
        <v>101</v>
      </c>
      <c r="C29" s="32" t="s">
        <v>9</v>
      </c>
      <c r="D29" s="32">
        <v>2</v>
      </c>
      <c r="E29" s="152">
        <v>2000</v>
      </c>
      <c r="F29" s="46"/>
    </row>
    <row r="30" spans="1:6" ht="15" customHeight="1" x14ac:dyDescent="0.3">
      <c r="A30" s="56">
        <v>2</v>
      </c>
      <c r="B30" s="30" t="s">
        <v>102</v>
      </c>
      <c r="C30" s="32" t="s">
        <v>22</v>
      </c>
      <c r="D30" s="32">
        <v>10</v>
      </c>
      <c r="E30" s="152">
        <v>10000</v>
      </c>
      <c r="F30" s="223"/>
    </row>
    <row r="31" spans="1:6" ht="15" customHeight="1" x14ac:dyDescent="0.3">
      <c r="A31" s="56">
        <v>3</v>
      </c>
      <c r="B31" s="30" t="s">
        <v>79</v>
      </c>
      <c r="C31" s="32" t="s">
        <v>35</v>
      </c>
      <c r="D31" s="32">
        <v>1</v>
      </c>
      <c r="E31" s="152">
        <v>3000</v>
      </c>
      <c r="F31" s="142"/>
    </row>
    <row r="32" spans="1:6" ht="15" customHeight="1" x14ac:dyDescent="0.3">
      <c r="A32" s="56">
        <v>4</v>
      </c>
      <c r="B32" s="30" t="s">
        <v>12</v>
      </c>
      <c r="C32" s="32" t="s">
        <v>5</v>
      </c>
      <c r="D32" s="32">
        <v>3</v>
      </c>
      <c r="E32" s="152">
        <v>3000</v>
      </c>
      <c r="F32" s="47"/>
    </row>
    <row r="33" spans="1:6" ht="15" customHeight="1" x14ac:dyDescent="0.3">
      <c r="A33" s="56">
        <v>5</v>
      </c>
      <c r="B33" s="30" t="s">
        <v>80</v>
      </c>
      <c r="C33" s="32"/>
      <c r="D33" s="32"/>
      <c r="E33" s="152">
        <v>5000</v>
      </c>
      <c r="F33" s="47"/>
    </row>
    <row r="34" spans="1:6" ht="15" customHeight="1" x14ac:dyDescent="0.3">
      <c r="A34" s="56">
        <v>6</v>
      </c>
      <c r="B34" s="30" t="s">
        <v>103</v>
      </c>
      <c r="C34" s="32" t="s">
        <v>5</v>
      </c>
      <c r="D34" s="32">
        <v>2</v>
      </c>
      <c r="E34" s="152">
        <v>4000</v>
      </c>
      <c r="F34" s="47"/>
    </row>
    <row r="35" spans="1:6" ht="15" customHeight="1" x14ac:dyDescent="0.3">
      <c r="A35" s="56">
        <v>7</v>
      </c>
      <c r="B35" s="30" t="s">
        <v>82</v>
      </c>
      <c r="C35" s="32" t="s">
        <v>5</v>
      </c>
      <c r="D35" s="32">
        <v>9</v>
      </c>
      <c r="E35" s="152">
        <v>12000</v>
      </c>
      <c r="F35" s="47"/>
    </row>
    <row r="36" spans="1:6" ht="15" customHeight="1" x14ac:dyDescent="0.3">
      <c r="A36" s="56">
        <v>8</v>
      </c>
      <c r="B36" s="30" t="s">
        <v>16</v>
      </c>
      <c r="C36" s="32"/>
      <c r="D36" s="32"/>
      <c r="E36" s="152">
        <v>5000</v>
      </c>
      <c r="F36" s="47"/>
    </row>
    <row r="37" spans="1:6" ht="15" customHeight="1" x14ac:dyDescent="0.3">
      <c r="A37" s="56">
        <v>9</v>
      </c>
      <c r="B37" s="30" t="s">
        <v>104</v>
      </c>
      <c r="C37" s="32"/>
      <c r="D37" s="32"/>
      <c r="E37" s="152">
        <v>20000</v>
      </c>
      <c r="F37" s="47"/>
    </row>
    <row r="38" spans="1:6" ht="15" customHeight="1" x14ac:dyDescent="0.3">
      <c r="A38" s="56">
        <v>10</v>
      </c>
      <c r="B38" s="30" t="s">
        <v>83</v>
      </c>
      <c r="C38" s="32"/>
      <c r="D38" s="32"/>
      <c r="E38" s="152">
        <v>35000</v>
      </c>
      <c r="F38" s="47"/>
    </row>
    <row r="39" spans="1:6" ht="15" customHeight="1" x14ac:dyDescent="0.3">
      <c r="A39" s="56">
        <v>11</v>
      </c>
      <c r="B39" s="30" t="s">
        <v>218</v>
      </c>
      <c r="C39" s="32" t="s">
        <v>5</v>
      </c>
      <c r="D39" s="32">
        <v>2</v>
      </c>
      <c r="E39" s="152">
        <v>60000</v>
      </c>
      <c r="F39" s="47"/>
    </row>
    <row r="40" spans="1:6" ht="15" customHeight="1" x14ac:dyDescent="0.3">
      <c r="A40" s="56">
        <v>12</v>
      </c>
      <c r="B40" s="30" t="s">
        <v>219</v>
      </c>
      <c r="C40" s="32" t="s">
        <v>5</v>
      </c>
      <c r="D40" s="32">
        <v>2</v>
      </c>
      <c r="E40" s="152">
        <v>60000</v>
      </c>
      <c r="F40" s="47"/>
    </row>
    <row r="41" spans="1:6" ht="15" customHeight="1" x14ac:dyDescent="0.3">
      <c r="A41" s="56">
        <v>13</v>
      </c>
      <c r="B41" s="143" t="s">
        <v>105</v>
      </c>
      <c r="C41" s="144" t="s">
        <v>5</v>
      </c>
      <c r="D41" s="144">
        <v>2</v>
      </c>
      <c r="E41" s="155">
        <v>10000</v>
      </c>
      <c r="F41" s="47"/>
    </row>
    <row r="42" spans="1:6" ht="15" customHeight="1" x14ac:dyDescent="0.3">
      <c r="A42" s="62">
        <v>14</v>
      </c>
      <c r="B42" s="48" t="s">
        <v>169</v>
      </c>
      <c r="C42" s="32"/>
      <c r="D42" s="32"/>
      <c r="E42" s="152">
        <v>63000</v>
      </c>
      <c r="F42" s="47"/>
    </row>
    <row r="43" spans="1:6" ht="15" customHeight="1" x14ac:dyDescent="0.3">
      <c r="A43" s="231"/>
      <c r="B43" s="232"/>
      <c r="C43" s="221"/>
      <c r="D43" s="222"/>
      <c r="E43" s="222"/>
      <c r="F43" s="47"/>
    </row>
    <row r="44" spans="1:6" ht="15" customHeight="1" x14ac:dyDescent="0.3">
      <c r="A44" s="56"/>
      <c r="B44" s="57" t="s">
        <v>49</v>
      </c>
      <c r="C44" s="56"/>
      <c r="D44" s="56"/>
      <c r="E44" s="151"/>
      <c r="F44" s="108"/>
    </row>
    <row r="45" spans="1:6" ht="15" customHeight="1" x14ac:dyDescent="0.3">
      <c r="A45" s="56">
        <v>1</v>
      </c>
      <c r="B45" s="30" t="s">
        <v>129</v>
      </c>
      <c r="C45" s="32" t="s">
        <v>22</v>
      </c>
      <c r="D45" s="56">
        <v>70</v>
      </c>
      <c r="E45" s="331">
        <v>100000</v>
      </c>
      <c r="F45" s="108"/>
    </row>
    <row r="46" spans="1:6" ht="15" customHeight="1" x14ac:dyDescent="0.3">
      <c r="A46" s="56">
        <v>2</v>
      </c>
      <c r="B46" s="30" t="s">
        <v>133</v>
      </c>
      <c r="C46" s="144" t="s">
        <v>5</v>
      </c>
      <c r="D46" s="184">
        <v>1</v>
      </c>
      <c r="E46" s="332">
        <v>30000</v>
      </c>
      <c r="F46" s="223"/>
    </row>
    <row r="47" spans="1:6" s="18" customFormat="1" ht="15" customHeight="1" x14ac:dyDescent="0.3">
      <c r="A47" s="56">
        <v>3</v>
      </c>
      <c r="B47" s="145" t="s">
        <v>128</v>
      </c>
      <c r="C47" s="32" t="s">
        <v>22</v>
      </c>
      <c r="D47" s="32">
        <v>40</v>
      </c>
      <c r="E47" s="156">
        <v>15000</v>
      </c>
      <c r="F47" s="142"/>
    </row>
    <row r="48" spans="1:6" s="18" customFormat="1" ht="15" customHeight="1" x14ac:dyDescent="0.3">
      <c r="A48" s="58">
        <v>4</v>
      </c>
      <c r="B48" s="146" t="s">
        <v>106</v>
      </c>
      <c r="C48" s="351"/>
      <c r="D48" s="351"/>
      <c r="E48" s="157">
        <v>15000</v>
      </c>
      <c r="F48" s="159"/>
    </row>
    <row r="49" spans="1:6" ht="15" customHeight="1" x14ac:dyDescent="0.3">
      <c r="A49" s="56"/>
      <c r="C49" s="32"/>
      <c r="D49" s="32"/>
      <c r="E49" s="152"/>
      <c r="F49" s="47"/>
    </row>
    <row r="50" spans="1:6" ht="15" customHeight="1" x14ac:dyDescent="0.3">
      <c r="A50" s="233" t="s">
        <v>42</v>
      </c>
      <c r="B50" s="234"/>
      <c r="C50" s="160"/>
      <c r="D50" s="161"/>
      <c r="E50" s="162">
        <f>SUM(E14:E49)</f>
        <v>1466000</v>
      </c>
      <c r="F50" s="47"/>
    </row>
    <row r="51" spans="1:6" ht="15" customHeight="1" x14ac:dyDescent="0.3">
      <c r="F51" s="349"/>
    </row>
    <row r="52" spans="1:6" ht="15" customHeight="1" x14ac:dyDescent="0.3">
      <c r="F52" s="349"/>
    </row>
    <row r="53" spans="1:6" ht="15" customHeight="1" x14ac:dyDescent="0.3">
      <c r="F53" s="350"/>
    </row>
    <row r="54" spans="1:6" ht="15" customHeight="1" x14ac:dyDescent="0.3"/>
    <row r="55" spans="1:6" ht="15" customHeight="1" x14ac:dyDescent="0.3"/>
    <row r="56" spans="1:6" ht="15" customHeight="1" x14ac:dyDescent="0.3"/>
  </sheetData>
  <mergeCells count="6">
    <mergeCell ref="A43:B43"/>
    <mergeCell ref="A50:B50"/>
    <mergeCell ref="A8:B8"/>
    <mergeCell ref="C2:E2"/>
    <mergeCell ref="C3:E3"/>
    <mergeCell ref="A4:B4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view="pageBreakPreview" topLeftCell="A19" zoomScaleNormal="100" zoomScaleSheetLayoutView="100" workbookViewId="0">
      <selection activeCell="B24" sqref="B24"/>
    </sheetView>
  </sheetViews>
  <sheetFormatPr defaultRowHeight="14.4" x14ac:dyDescent="0.3"/>
  <cols>
    <col min="1" max="1" width="7" customWidth="1"/>
    <col min="2" max="2" width="52.5546875" customWidth="1"/>
  </cols>
  <sheetData>
    <row r="1" spans="1:6" x14ac:dyDescent="0.3">
      <c r="A1" s="11"/>
      <c r="B1" s="10"/>
      <c r="C1" s="11"/>
      <c r="D1" s="11"/>
      <c r="E1" s="12"/>
      <c r="F1" s="11"/>
    </row>
    <row r="2" spans="1:6" x14ac:dyDescent="0.3">
      <c r="A2" s="11"/>
      <c r="B2" s="13"/>
      <c r="C2" s="13" t="s">
        <v>0</v>
      </c>
      <c r="E2" s="12"/>
      <c r="F2" s="11"/>
    </row>
    <row r="3" spans="1:6" x14ac:dyDescent="0.3">
      <c r="A3" s="14"/>
      <c r="B3" s="15"/>
      <c r="C3" s="31" t="s">
        <v>27</v>
      </c>
      <c r="D3" s="31"/>
      <c r="E3" s="31"/>
    </row>
    <row r="4" spans="1:6" ht="19.95" customHeight="1" x14ac:dyDescent="0.3">
      <c r="A4" s="14"/>
      <c r="B4" s="13"/>
      <c r="C4" s="34" t="s">
        <v>28</v>
      </c>
      <c r="E4" s="34"/>
      <c r="F4" s="34"/>
    </row>
    <row r="5" spans="1:6" ht="19.95" customHeight="1" x14ac:dyDescent="0.3">
      <c r="A5" s="14"/>
      <c r="B5" s="15"/>
      <c r="C5" s="15" t="s">
        <v>177</v>
      </c>
      <c r="E5" s="16"/>
      <c r="F5" s="11"/>
    </row>
    <row r="6" spans="1:6" x14ac:dyDescent="0.3">
      <c r="A6" s="14"/>
      <c r="B6" s="15"/>
      <c r="C6" s="14"/>
      <c r="D6" s="15"/>
      <c r="E6" s="16"/>
      <c r="F6" s="11"/>
    </row>
    <row r="7" spans="1:6" ht="15.6" x14ac:dyDescent="0.3">
      <c r="A7" s="19"/>
      <c r="B7" s="237" t="s">
        <v>54</v>
      </c>
      <c r="C7" s="237"/>
      <c r="D7" s="237"/>
      <c r="E7" s="237"/>
      <c r="F7" s="237"/>
    </row>
    <row r="8" spans="1:6" ht="15.6" x14ac:dyDescent="0.3">
      <c r="A8" s="237" t="s">
        <v>208</v>
      </c>
      <c r="B8" s="237"/>
      <c r="C8" s="237"/>
      <c r="D8" s="237"/>
      <c r="E8" s="237"/>
      <c r="F8" s="237"/>
    </row>
    <row r="9" spans="1:6" x14ac:dyDescent="0.3">
      <c r="A9" s="11"/>
      <c r="B9" s="240"/>
      <c r="C9" s="240"/>
      <c r="D9" s="14"/>
      <c r="E9" s="16"/>
      <c r="F9" s="11"/>
    </row>
    <row r="10" spans="1:6" x14ac:dyDescent="0.3">
      <c r="A10" s="11"/>
      <c r="B10" s="10"/>
      <c r="C10" s="11"/>
      <c r="D10" s="11"/>
      <c r="E10" s="12"/>
      <c r="F10" s="11"/>
    </row>
    <row r="11" spans="1:6" x14ac:dyDescent="0.3">
      <c r="A11" s="49"/>
      <c r="B11" s="50"/>
      <c r="C11" s="90" t="s">
        <v>29</v>
      </c>
      <c r="D11" s="90" t="s">
        <v>30</v>
      </c>
      <c r="E11" s="91" t="s">
        <v>31</v>
      </c>
      <c r="F11" s="92" t="s">
        <v>32</v>
      </c>
    </row>
    <row r="12" spans="1:6" x14ac:dyDescent="0.3">
      <c r="A12" s="49"/>
      <c r="B12" s="54" t="s">
        <v>3</v>
      </c>
      <c r="C12" s="51"/>
      <c r="D12" s="51"/>
      <c r="E12" s="52"/>
      <c r="F12" s="53"/>
    </row>
    <row r="13" spans="1:6" x14ac:dyDescent="0.3">
      <c r="A13" s="49"/>
      <c r="B13" s="54"/>
      <c r="C13" s="49"/>
      <c r="D13" s="49"/>
      <c r="E13" s="55"/>
      <c r="F13" s="49"/>
    </row>
    <row r="14" spans="1:6" x14ac:dyDescent="0.3">
      <c r="A14" s="56"/>
      <c r="B14" s="57" t="s">
        <v>4</v>
      </c>
      <c r="C14" s="58"/>
      <c r="D14" s="58"/>
      <c r="E14" s="59"/>
      <c r="F14" s="56"/>
    </row>
    <row r="15" spans="1:6" x14ac:dyDescent="0.3">
      <c r="A15" s="56">
        <v>1</v>
      </c>
      <c r="B15" s="60" t="s">
        <v>33</v>
      </c>
      <c r="C15" s="43"/>
      <c r="D15" s="38"/>
      <c r="E15" s="82"/>
      <c r="F15" s="83"/>
    </row>
    <row r="16" spans="1:6" x14ac:dyDescent="0.3">
      <c r="A16" s="56">
        <v>2</v>
      </c>
      <c r="B16" s="61" t="s">
        <v>210</v>
      </c>
      <c r="C16" s="80" t="s">
        <v>139</v>
      </c>
      <c r="D16" s="81">
        <v>100</v>
      </c>
      <c r="E16" s="44">
        <v>215000</v>
      </c>
      <c r="F16" s="304"/>
    </row>
    <row r="17" spans="1:6" s="18" customFormat="1" x14ac:dyDescent="0.3">
      <c r="A17" s="62">
        <v>3</v>
      </c>
      <c r="B17" s="61" t="s">
        <v>211</v>
      </c>
      <c r="C17" s="80" t="s">
        <v>139</v>
      </c>
      <c r="D17" s="81">
        <v>50</v>
      </c>
      <c r="E17" s="44">
        <v>210000</v>
      </c>
      <c r="F17" s="304"/>
    </row>
    <row r="18" spans="1:6" x14ac:dyDescent="0.3">
      <c r="A18" s="238" t="s">
        <v>6</v>
      </c>
      <c r="B18" s="239"/>
      <c r="C18" s="88"/>
      <c r="D18" s="89"/>
      <c r="E18" s="89"/>
      <c r="F18" s="89"/>
    </row>
    <row r="19" spans="1:6" x14ac:dyDescent="0.3">
      <c r="A19" s="56"/>
      <c r="B19" s="57" t="s">
        <v>7</v>
      </c>
      <c r="C19" s="84"/>
      <c r="D19" s="85"/>
      <c r="E19" s="86"/>
      <c r="F19" s="87"/>
    </row>
    <row r="20" spans="1:6" x14ac:dyDescent="0.3">
      <c r="A20" s="56">
        <v>1</v>
      </c>
      <c r="B20" s="63" t="s">
        <v>8</v>
      </c>
      <c r="C20" s="62" t="s">
        <v>5</v>
      </c>
      <c r="D20" s="56">
        <v>1</v>
      </c>
      <c r="E20" s="64">
        <v>2000</v>
      </c>
      <c r="F20" s="65"/>
    </row>
    <row r="21" spans="1:6" x14ac:dyDescent="0.3">
      <c r="A21" s="56">
        <v>2</v>
      </c>
      <c r="B21" s="66" t="s">
        <v>11</v>
      </c>
      <c r="C21" s="62" t="s">
        <v>10</v>
      </c>
      <c r="D21" s="56">
        <v>2</v>
      </c>
      <c r="E21" s="64">
        <v>2000</v>
      </c>
      <c r="F21" s="67"/>
    </row>
    <row r="22" spans="1:6" x14ac:dyDescent="0.3">
      <c r="A22" s="56">
        <v>3</v>
      </c>
      <c r="B22" s="63" t="s">
        <v>34</v>
      </c>
      <c r="C22" s="62" t="s">
        <v>35</v>
      </c>
      <c r="D22" s="56">
        <v>1</v>
      </c>
      <c r="E22" s="64">
        <v>3000</v>
      </c>
      <c r="F22" s="67"/>
    </row>
    <row r="23" spans="1:6" x14ac:dyDescent="0.3">
      <c r="A23" s="56">
        <v>4</v>
      </c>
      <c r="B23" s="63" t="s">
        <v>12</v>
      </c>
      <c r="C23" s="62" t="s">
        <v>5</v>
      </c>
      <c r="D23" s="56">
        <v>3</v>
      </c>
      <c r="E23" s="64">
        <v>3000</v>
      </c>
      <c r="F23" s="67"/>
    </row>
    <row r="24" spans="1:6" x14ac:dyDescent="0.3">
      <c r="A24" s="56">
        <v>5</v>
      </c>
      <c r="B24" s="63" t="s">
        <v>13</v>
      </c>
      <c r="C24" s="62"/>
      <c r="D24" s="56"/>
      <c r="E24" s="64">
        <v>5000</v>
      </c>
      <c r="F24" s="67"/>
    </row>
    <row r="25" spans="1:6" x14ac:dyDescent="0.3">
      <c r="A25" s="56">
        <v>6</v>
      </c>
      <c r="B25" s="63" t="s">
        <v>36</v>
      </c>
      <c r="C25" s="62" t="s">
        <v>5</v>
      </c>
      <c r="D25" s="56">
        <v>2</v>
      </c>
      <c r="E25" s="64">
        <v>5000</v>
      </c>
      <c r="F25" s="67"/>
    </row>
    <row r="26" spans="1:6" x14ac:dyDescent="0.3">
      <c r="A26" s="56">
        <v>7</v>
      </c>
      <c r="B26" s="63" t="s">
        <v>16</v>
      </c>
      <c r="C26" s="62"/>
      <c r="D26" s="56"/>
      <c r="E26" s="64">
        <v>3000</v>
      </c>
      <c r="F26" s="67"/>
    </row>
    <row r="27" spans="1:6" x14ac:dyDescent="0.3">
      <c r="A27" s="56">
        <v>8</v>
      </c>
      <c r="B27" s="68" t="s">
        <v>37</v>
      </c>
      <c r="C27" s="62"/>
      <c r="D27" s="56"/>
      <c r="E27" s="59">
        <v>20000</v>
      </c>
      <c r="F27" s="69"/>
    </row>
    <row r="28" spans="1:6" x14ac:dyDescent="0.3">
      <c r="A28" s="56">
        <v>9</v>
      </c>
      <c r="B28" s="48" t="s">
        <v>125</v>
      </c>
      <c r="C28" s="70" t="s">
        <v>5</v>
      </c>
      <c r="D28" s="56">
        <v>2</v>
      </c>
      <c r="E28" s="59">
        <v>85000</v>
      </c>
      <c r="F28" s="71"/>
    </row>
    <row r="29" spans="1:6" x14ac:dyDescent="0.3">
      <c r="A29" s="56">
        <v>10</v>
      </c>
      <c r="B29" s="63" t="s">
        <v>18</v>
      </c>
      <c r="C29" s="70"/>
      <c r="D29" s="56"/>
      <c r="E29" s="59"/>
      <c r="F29" s="72"/>
    </row>
    <row r="30" spans="1:6" x14ac:dyDescent="0.3">
      <c r="A30" s="56"/>
      <c r="B30" s="63" t="s">
        <v>19</v>
      </c>
      <c r="C30" s="70" t="s">
        <v>5</v>
      </c>
      <c r="D30" s="56">
        <v>2</v>
      </c>
      <c r="E30" s="64">
        <v>4500</v>
      </c>
      <c r="F30" s="67"/>
    </row>
    <row r="31" spans="1:6" x14ac:dyDescent="0.3">
      <c r="A31" s="56"/>
      <c r="B31" s="63" t="s">
        <v>20</v>
      </c>
      <c r="C31" s="70" t="s">
        <v>5</v>
      </c>
      <c r="D31" s="56">
        <v>14</v>
      </c>
      <c r="E31" s="64">
        <v>8400</v>
      </c>
      <c r="F31" s="67"/>
    </row>
    <row r="32" spans="1:6" x14ac:dyDescent="0.3">
      <c r="A32" s="56"/>
      <c r="B32" s="63" t="s">
        <v>38</v>
      </c>
      <c r="C32" s="70" t="s">
        <v>5</v>
      </c>
      <c r="D32" s="56">
        <v>1</v>
      </c>
      <c r="E32" s="64">
        <v>6000</v>
      </c>
      <c r="F32" s="67"/>
    </row>
    <row r="33" spans="1:6" x14ac:dyDescent="0.3">
      <c r="A33" s="56"/>
      <c r="B33" s="63" t="s">
        <v>24</v>
      </c>
      <c r="C33" s="70" t="s">
        <v>5</v>
      </c>
      <c r="D33" s="56">
        <v>1</v>
      </c>
      <c r="E33" s="64">
        <v>5000</v>
      </c>
      <c r="F33" s="67"/>
    </row>
    <row r="34" spans="1:6" x14ac:dyDescent="0.3">
      <c r="A34" s="56">
        <v>11</v>
      </c>
      <c r="B34" s="63" t="s">
        <v>39</v>
      </c>
      <c r="C34" s="70" t="s">
        <v>5</v>
      </c>
      <c r="D34" s="56">
        <v>1</v>
      </c>
      <c r="E34" s="64">
        <v>70000</v>
      </c>
      <c r="F34" s="67"/>
    </row>
    <row r="35" spans="1:6" x14ac:dyDescent="0.3">
      <c r="A35" s="58">
        <v>12</v>
      </c>
      <c r="B35" s="300" t="s">
        <v>169</v>
      </c>
      <c r="C35" s="80" t="s">
        <v>5</v>
      </c>
      <c r="D35" s="80">
        <v>1</v>
      </c>
      <c r="E35" s="301">
        <v>105000</v>
      </c>
      <c r="F35" s="65"/>
    </row>
    <row r="36" spans="1:6" s="18" customFormat="1" x14ac:dyDescent="0.3">
      <c r="A36" s="43"/>
      <c r="B36" s="48" t="s">
        <v>196</v>
      </c>
      <c r="C36" s="43" t="s">
        <v>5</v>
      </c>
      <c r="D36" s="43">
        <v>1</v>
      </c>
      <c r="E36" s="44">
        <v>63000</v>
      </c>
      <c r="F36" s="65"/>
    </row>
    <row r="37" spans="1:6" x14ac:dyDescent="0.3">
      <c r="A37" s="43">
        <v>13</v>
      </c>
      <c r="B37" s="40" t="s">
        <v>209</v>
      </c>
      <c r="C37" s="38" t="s">
        <v>5</v>
      </c>
      <c r="D37" s="38">
        <v>1</v>
      </c>
      <c r="E37" s="38">
        <v>29400</v>
      </c>
      <c r="F37" s="47"/>
    </row>
    <row r="38" spans="1:6" s="18" customFormat="1" ht="15" customHeight="1" x14ac:dyDescent="0.3">
      <c r="A38" s="85">
        <v>14</v>
      </c>
      <c r="B38" s="302" t="s">
        <v>40</v>
      </c>
      <c r="C38" s="181" t="s">
        <v>5</v>
      </c>
      <c r="D38" s="182">
        <v>1</v>
      </c>
      <c r="E38" s="303">
        <v>60000</v>
      </c>
      <c r="F38" s="47"/>
    </row>
    <row r="39" spans="1:6" x14ac:dyDescent="0.3">
      <c r="A39" s="113">
        <v>15</v>
      </c>
      <c r="B39" s="105" t="s">
        <v>41</v>
      </c>
      <c r="C39" s="106" t="s">
        <v>22</v>
      </c>
      <c r="D39" s="107">
        <v>5</v>
      </c>
      <c r="E39" s="110">
        <v>15000</v>
      </c>
      <c r="F39" s="87"/>
    </row>
    <row r="40" spans="1:6" x14ac:dyDescent="0.3">
      <c r="A40" s="56"/>
      <c r="B40" s="225"/>
      <c r="C40" s="33" t="s">
        <v>25</v>
      </c>
      <c r="D40" s="33"/>
      <c r="F40" s="33"/>
    </row>
    <row r="41" spans="1:6" x14ac:dyDescent="0.3">
      <c r="A41" s="224" t="s">
        <v>42</v>
      </c>
      <c r="E41" s="33">
        <f>SUM(E15:E39)</f>
        <v>919300</v>
      </c>
    </row>
  </sheetData>
  <mergeCells count="4">
    <mergeCell ref="A8:F8"/>
    <mergeCell ref="B7:F7"/>
    <mergeCell ref="A18:B18"/>
    <mergeCell ref="B9:C9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topLeftCell="A31" zoomScaleNormal="100" zoomScaleSheetLayoutView="130" workbookViewId="0">
      <selection activeCell="C5" sqref="C5"/>
    </sheetView>
  </sheetViews>
  <sheetFormatPr defaultRowHeight="14.4" x14ac:dyDescent="0.3"/>
  <cols>
    <col min="1" max="1" width="8.88671875" style="35"/>
    <col min="2" max="2" width="53.44140625" style="35" customWidth="1"/>
    <col min="3" max="4" width="8.88671875" style="35"/>
    <col min="5" max="5" width="12.6640625" style="35" customWidth="1"/>
    <col min="6" max="6" width="11.33203125" style="35" customWidth="1"/>
  </cols>
  <sheetData>
    <row r="1" spans="1:6" x14ac:dyDescent="0.3">
      <c r="A1" s="36"/>
      <c r="B1" s="99"/>
      <c r="C1" s="118" t="s">
        <v>0</v>
      </c>
      <c r="D1" s="118"/>
      <c r="E1" s="118"/>
      <c r="F1" s="118"/>
    </row>
    <row r="2" spans="1:6" x14ac:dyDescent="0.3">
      <c r="A2" s="114"/>
      <c r="C2" s="115" t="s">
        <v>220</v>
      </c>
      <c r="D2" s="115"/>
      <c r="E2" s="115"/>
    </row>
    <row r="3" spans="1:6" ht="18.600000000000001" customHeight="1" x14ac:dyDescent="0.3">
      <c r="A3" s="114"/>
      <c r="B3" s="99"/>
      <c r="C3" s="117" t="s">
        <v>221</v>
      </c>
      <c r="D3" s="117"/>
      <c r="E3" s="117"/>
    </row>
    <row r="4" spans="1:6" ht="19.95" customHeight="1" x14ac:dyDescent="0.3">
      <c r="A4" s="114"/>
      <c r="C4" s="35" t="s">
        <v>222</v>
      </c>
      <c r="E4" s="101"/>
      <c r="F4" s="36"/>
    </row>
    <row r="5" spans="1:6" x14ac:dyDescent="0.3">
      <c r="A5" s="114"/>
      <c r="C5" s="114"/>
      <c r="E5" s="101"/>
      <c r="F5" s="36"/>
    </row>
    <row r="6" spans="1:6" ht="15.6" x14ac:dyDescent="0.3">
      <c r="A6" s="36"/>
      <c r="B6" s="241" t="s">
        <v>2</v>
      </c>
      <c r="C6" s="241"/>
      <c r="D6" s="119"/>
      <c r="E6" s="101"/>
      <c r="F6" s="36"/>
    </row>
    <row r="7" spans="1:6" ht="15.6" x14ac:dyDescent="0.3">
      <c r="A7" s="36"/>
      <c r="B7" s="120" t="s">
        <v>140</v>
      </c>
      <c r="C7" s="120"/>
      <c r="D7" s="120"/>
      <c r="E7" s="101"/>
      <c r="F7" s="36"/>
    </row>
    <row r="8" spans="1:6" x14ac:dyDescent="0.3">
      <c r="A8" s="36"/>
      <c r="B8" s="242"/>
      <c r="C8" s="242"/>
      <c r="D8" s="114"/>
      <c r="E8" s="101"/>
      <c r="F8" s="36"/>
    </row>
    <row r="9" spans="1:6" x14ac:dyDescent="0.3">
      <c r="A9" s="36"/>
      <c r="C9" s="36"/>
      <c r="D9" s="36"/>
      <c r="E9" s="37"/>
      <c r="F9" s="36"/>
    </row>
    <row r="10" spans="1:6" ht="41.4" x14ac:dyDescent="0.3">
      <c r="A10" s="256"/>
      <c r="B10" s="257"/>
      <c r="C10" s="258" t="s">
        <v>29</v>
      </c>
      <c r="D10" s="258" t="s">
        <v>30</v>
      </c>
      <c r="E10" s="259" t="s">
        <v>193</v>
      </c>
      <c r="F10" s="259" t="s">
        <v>150</v>
      </c>
    </row>
    <row r="11" spans="1:6" x14ac:dyDescent="0.3">
      <c r="A11" s="260"/>
      <c r="B11" s="261" t="s">
        <v>3</v>
      </c>
      <c r="C11" s="262"/>
      <c r="D11" s="262"/>
      <c r="E11" s="263"/>
      <c r="F11" s="263" t="s">
        <v>179</v>
      </c>
    </row>
    <row r="12" spans="1:6" x14ac:dyDescent="0.3">
      <c r="A12" s="260"/>
      <c r="B12" s="261" t="s">
        <v>180</v>
      </c>
      <c r="C12" s="264"/>
      <c r="D12" s="264"/>
      <c r="E12" s="263"/>
      <c r="F12" s="263"/>
    </row>
    <row r="13" spans="1:6" x14ac:dyDescent="0.3">
      <c r="A13" s="264"/>
      <c r="B13" s="265" t="s">
        <v>4</v>
      </c>
      <c r="C13" s="264"/>
      <c r="D13" s="264"/>
      <c r="E13" s="263"/>
      <c r="F13" s="263"/>
    </row>
    <row r="14" spans="1:6" x14ac:dyDescent="0.3">
      <c r="A14" s="264">
        <v>1</v>
      </c>
      <c r="B14" s="266" t="s">
        <v>45</v>
      </c>
      <c r="C14" s="264"/>
      <c r="D14" s="264"/>
      <c r="E14" s="267"/>
      <c r="F14" s="267"/>
    </row>
    <row r="15" spans="1:6" x14ac:dyDescent="0.3">
      <c r="A15" s="264">
        <v>2</v>
      </c>
      <c r="B15" s="268" t="s">
        <v>181</v>
      </c>
      <c r="C15" s="269" t="s">
        <v>5</v>
      </c>
      <c r="D15" s="270">
        <v>1</v>
      </c>
      <c r="E15" s="271">
        <v>15000</v>
      </c>
      <c r="F15" s="271">
        <f>10000+15000</f>
        <v>25000</v>
      </c>
    </row>
    <row r="16" spans="1:6" x14ac:dyDescent="0.3">
      <c r="A16" s="264">
        <v>3</v>
      </c>
      <c r="B16" s="266" t="s">
        <v>182</v>
      </c>
      <c r="C16" s="264" t="s">
        <v>183</v>
      </c>
      <c r="D16" s="272">
        <v>70</v>
      </c>
      <c r="E16" s="271">
        <v>65000</v>
      </c>
      <c r="F16" s="271">
        <v>180000</v>
      </c>
    </row>
    <row r="17" spans="1:6" x14ac:dyDescent="0.3">
      <c r="A17" s="264">
        <v>4</v>
      </c>
      <c r="B17" s="273" t="s">
        <v>184</v>
      </c>
      <c r="C17" s="274" t="s">
        <v>139</v>
      </c>
      <c r="D17" s="275">
        <v>12</v>
      </c>
      <c r="E17" s="276">
        <f>91128+37082</f>
        <v>128210</v>
      </c>
      <c r="F17" s="276">
        <v>124000</v>
      </c>
    </row>
    <row r="18" spans="1:6" x14ac:dyDescent="0.3">
      <c r="A18" s="277">
        <v>5</v>
      </c>
      <c r="B18" s="278" t="s">
        <v>185</v>
      </c>
      <c r="C18" s="279" t="s">
        <v>183</v>
      </c>
      <c r="D18" s="280">
        <v>200</v>
      </c>
      <c r="E18" s="276">
        <v>413453</v>
      </c>
      <c r="F18" s="276">
        <v>50000</v>
      </c>
    </row>
    <row r="19" spans="1:6" x14ac:dyDescent="0.3">
      <c r="A19" s="281">
        <v>6</v>
      </c>
      <c r="B19" s="278" t="s">
        <v>186</v>
      </c>
      <c r="C19" s="279" t="s">
        <v>183</v>
      </c>
      <c r="D19" s="280">
        <v>62</v>
      </c>
      <c r="E19" s="282">
        <f>39060+38583</f>
        <v>77643</v>
      </c>
      <c r="F19" s="282">
        <v>18600</v>
      </c>
    </row>
    <row r="20" spans="1:6" x14ac:dyDescent="0.3">
      <c r="A20" s="283">
        <v>7</v>
      </c>
      <c r="B20" s="284" t="s">
        <v>187</v>
      </c>
      <c r="C20" s="285" t="s">
        <v>183</v>
      </c>
      <c r="D20" s="286">
        <v>66</v>
      </c>
      <c r="E20" s="276">
        <f>34300+33900</f>
        <v>68200</v>
      </c>
      <c r="F20" s="276">
        <v>19800</v>
      </c>
    </row>
    <row r="21" spans="1:6" x14ac:dyDescent="0.3">
      <c r="A21" s="283">
        <v>8</v>
      </c>
      <c r="B21" s="284" t="s">
        <v>188</v>
      </c>
      <c r="C21" s="285" t="s">
        <v>5</v>
      </c>
      <c r="D21" s="286">
        <v>4</v>
      </c>
      <c r="E21" s="276">
        <v>100000</v>
      </c>
      <c r="F21" s="276">
        <v>30000</v>
      </c>
    </row>
    <row r="22" spans="1:6" x14ac:dyDescent="0.3">
      <c r="A22" s="287" t="s">
        <v>6</v>
      </c>
      <c r="B22" s="287"/>
      <c r="C22" s="288">
        <f>SUM(E15:F21)</f>
        <v>1314906</v>
      </c>
      <c r="D22" s="289"/>
      <c r="E22" s="289"/>
      <c r="F22" s="289"/>
    </row>
    <row r="23" spans="1:6" x14ac:dyDescent="0.3">
      <c r="A23" s="283"/>
      <c r="B23" s="290" t="s">
        <v>7</v>
      </c>
      <c r="C23" s="283"/>
      <c r="D23" s="283"/>
      <c r="E23" s="276"/>
      <c r="F23" s="276"/>
    </row>
    <row r="24" spans="1:6" x14ac:dyDescent="0.3">
      <c r="A24" s="283"/>
      <c r="B24" s="291"/>
      <c r="C24" s="283"/>
      <c r="D24" s="283"/>
      <c r="E24" s="276"/>
      <c r="F24" s="276"/>
    </row>
    <row r="25" spans="1:6" x14ac:dyDescent="0.3">
      <c r="A25" s="283">
        <v>1</v>
      </c>
      <c r="B25" s="292" t="s">
        <v>11</v>
      </c>
      <c r="C25" s="283" t="s">
        <v>10</v>
      </c>
      <c r="D25" s="283">
        <v>2</v>
      </c>
      <c r="E25" s="276"/>
      <c r="F25" s="276">
        <v>4000</v>
      </c>
    </row>
    <row r="26" spans="1:6" x14ac:dyDescent="0.3">
      <c r="A26" s="283">
        <v>2</v>
      </c>
      <c r="B26" s="292" t="s">
        <v>34</v>
      </c>
      <c r="C26" s="283" t="s">
        <v>35</v>
      </c>
      <c r="D26" s="283">
        <v>1</v>
      </c>
      <c r="E26" s="276"/>
      <c r="F26" s="276">
        <v>5000</v>
      </c>
    </row>
    <row r="27" spans="1:6" x14ac:dyDescent="0.3">
      <c r="A27" s="283">
        <v>3</v>
      </c>
      <c r="B27" s="291" t="s">
        <v>12</v>
      </c>
      <c r="C27" s="283" t="s">
        <v>5</v>
      </c>
      <c r="D27" s="283">
        <v>1</v>
      </c>
      <c r="E27" s="276"/>
      <c r="F27" s="276">
        <v>4000</v>
      </c>
    </row>
    <row r="28" spans="1:6" x14ac:dyDescent="0.3">
      <c r="A28" s="283">
        <v>4</v>
      </c>
      <c r="B28" s="291" t="s">
        <v>13</v>
      </c>
      <c r="C28" s="283" t="s">
        <v>5</v>
      </c>
      <c r="D28" s="283">
        <v>10</v>
      </c>
      <c r="E28" s="276"/>
      <c r="F28" s="276">
        <v>5000</v>
      </c>
    </row>
    <row r="29" spans="1:6" x14ac:dyDescent="0.3">
      <c r="A29" s="283">
        <v>5</v>
      </c>
      <c r="B29" s="291" t="s">
        <v>14</v>
      </c>
      <c r="C29" s="283" t="s">
        <v>5</v>
      </c>
      <c r="D29" s="283">
        <v>3</v>
      </c>
      <c r="E29" s="276"/>
      <c r="F29" s="276">
        <v>6000</v>
      </c>
    </row>
    <row r="30" spans="1:6" x14ac:dyDescent="0.3">
      <c r="A30" s="283">
        <v>6</v>
      </c>
      <c r="B30" s="291" t="s">
        <v>46</v>
      </c>
      <c r="C30" s="283" t="s">
        <v>5</v>
      </c>
      <c r="D30" s="283">
        <v>1</v>
      </c>
      <c r="E30" s="276"/>
      <c r="F30" s="276">
        <v>3000</v>
      </c>
    </row>
    <row r="31" spans="1:6" x14ac:dyDescent="0.3">
      <c r="A31" s="283">
        <v>7</v>
      </c>
      <c r="B31" s="291" t="s">
        <v>15</v>
      </c>
      <c r="C31" s="283" t="s">
        <v>5</v>
      </c>
      <c r="D31" s="283">
        <v>10</v>
      </c>
      <c r="E31" s="276"/>
      <c r="F31" s="276">
        <v>10000</v>
      </c>
    </row>
    <row r="32" spans="1:6" x14ac:dyDescent="0.3">
      <c r="A32" s="283">
        <v>8</v>
      </c>
      <c r="B32" s="291" t="s">
        <v>16</v>
      </c>
      <c r="C32" s="283"/>
      <c r="D32" s="283"/>
      <c r="E32" s="276"/>
      <c r="F32" s="276">
        <v>5000</v>
      </c>
    </row>
    <row r="33" spans="1:6" x14ac:dyDescent="0.3">
      <c r="A33" s="283">
        <v>9</v>
      </c>
      <c r="B33" s="291" t="s">
        <v>17</v>
      </c>
      <c r="C33" s="283"/>
      <c r="D33" s="283"/>
      <c r="E33" s="276"/>
      <c r="F33" s="276">
        <v>20000</v>
      </c>
    </row>
    <row r="34" spans="1:6" x14ac:dyDescent="0.3">
      <c r="A34" s="283">
        <v>10</v>
      </c>
      <c r="B34" s="291" t="s">
        <v>124</v>
      </c>
      <c r="C34" s="283"/>
      <c r="D34" s="283"/>
      <c r="E34" s="276"/>
      <c r="F34" s="276">
        <v>52500</v>
      </c>
    </row>
    <row r="35" spans="1:6" x14ac:dyDescent="0.3">
      <c r="A35" s="283">
        <v>11</v>
      </c>
      <c r="B35" s="291" t="s">
        <v>169</v>
      </c>
      <c r="C35" s="283"/>
      <c r="D35" s="283"/>
      <c r="E35" s="276"/>
      <c r="F35" s="276">
        <v>84000</v>
      </c>
    </row>
    <row r="36" spans="1:6" x14ac:dyDescent="0.3">
      <c r="A36" s="283">
        <v>12</v>
      </c>
      <c r="B36" s="291" t="s">
        <v>18</v>
      </c>
      <c r="C36" s="283"/>
      <c r="D36" s="283"/>
      <c r="E36" s="276"/>
      <c r="F36" s="276"/>
    </row>
    <row r="37" spans="1:6" x14ac:dyDescent="0.3">
      <c r="A37" s="283">
        <v>13</v>
      </c>
      <c r="B37" s="291" t="s">
        <v>19</v>
      </c>
      <c r="C37" s="283" t="s">
        <v>5</v>
      </c>
      <c r="D37" s="283">
        <v>2</v>
      </c>
      <c r="E37" s="276"/>
      <c r="F37" s="276">
        <v>3000</v>
      </c>
    </row>
    <row r="38" spans="1:6" x14ac:dyDescent="0.3">
      <c r="A38" s="283">
        <v>14</v>
      </c>
      <c r="B38" s="291" t="s">
        <v>47</v>
      </c>
      <c r="C38" s="283" t="s">
        <v>5</v>
      </c>
      <c r="D38" s="283">
        <v>2</v>
      </c>
      <c r="E38" s="276"/>
      <c r="F38" s="276">
        <v>2000</v>
      </c>
    </row>
    <row r="39" spans="1:6" x14ac:dyDescent="0.3">
      <c r="A39" s="283">
        <v>15</v>
      </c>
      <c r="B39" s="291" t="s">
        <v>20</v>
      </c>
      <c r="C39" s="283" t="s">
        <v>5</v>
      </c>
      <c r="D39" s="283">
        <v>19</v>
      </c>
      <c r="E39" s="276"/>
      <c r="F39" s="276">
        <v>11400</v>
      </c>
    </row>
    <row r="40" spans="1:6" x14ac:dyDescent="0.3">
      <c r="A40" s="283">
        <v>16</v>
      </c>
      <c r="B40" s="291" t="s">
        <v>48</v>
      </c>
      <c r="C40" s="283" t="s">
        <v>5</v>
      </c>
      <c r="D40" s="283">
        <v>2</v>
      </c>
      <c r="E40" s="276"/>
      <c r="F40" s="276">
        <v>5000</v>
      </c>
    </row>
    <row r="41" spans="1:6" x14ac:dyDescent="0.3">
      <c r="A41" s="283">
        <v>17</v>
      </c>
      <c r="B41" s="293" t="s">
        <v>189</v>
      </c>
      <c r="C41" s="285" t="s">
        <v>5</v>
      </c>
      <c r="D41" s="286">
        <v>3</v>
      </c>
      <c r="E41" s="276">
        <v>48000</v>
      </c>
      <c r="F41" s="276">
        <v>8000</v>
      </c>
    </row>
    <row r="42" spans="1:6" x14ac:dyDescent="0.3">
      <c r="A42" s="283">
        <v>18</v>
      </c>
      <c r="B42" s="293" t="s">
        <v>190</v>
      </c>
      <c r="C42" s="285" t="s">
        <v>5</v>
      </c>
      <c r="D42" s="286">
        <v>2</v>
      </c>
      <c r="E42" s="276"/>
      <c r="F42" s="276">
        <v>10000</v>
      </c>
    </row>
    <row r="43" spans="1:6" x14ac:dyDescent="0.3">
      <c r="A43" s="283">
        <v>19</v>
      </c>
      <c r="B43" s="294" t="s">
        <v>191</v>
      </c>
      <c r="C43" s="285" t="s">
        <v>5</v>
      </c>
      <c r="D43" s="286">
        <v>1</v>
      </c>
      <c r="E43" s="276">
        <v>350000</v>
      </c>
      <c r="F43" s="276">
        <v>20000</v>
      </c>
    </row>
    <row r="44" spans="1:6" x14ac:dyDescent="0.3">
      <c r="A44" s="283">
        <v>20</v>
      </c>
      <c r="B44" s="295" t="s">
        <v>192</v>
      </c>
      <c r="C44" s="285" t="s">
        <v>5</v>
      </c>
      <c r="D44" s="286">
        <v>1</v>
      </c>
      <c r="E44" s="276">
        <v>225000</v>
      </c>
      <c r="F44" s="276">
        <v>18000</v>
      </c>
    </row>
    <row r="45" spans="1:6" x14ac:dyDescent="0.3">
      <c r="A45" s="287" t="s">
        <v>6</v>
      </c>
      <c r="B45" s="287"/>
      <c r="C45" s="288">
        <f>SUM(E25:F44)</f>
        <v>898900</v>
      </c>
      <c r="D45" s="289"/>
      <c r="E45" s="289"/>
      <c r="F45" s="289"/>
    </row>
    <row r="46" spans="1:6" x14ac:dyDescent="0.3">
      <c r="A46" s="283"/>
      <c r="B46" s="290" t="s">
        <v>49</v>
      </c>
      <c r="C46" s="283"/>
      <c r="D46" s="283"/>
      <c r="E46" s="276"/>
      <c r="F46" s="276"/>
    </row>
    <row r="47" spans="1:6" s="18" customFormat="1" x14ac:dyDescent="0.3">
      <c r="A47" s="283">
        <v>1</v>
      </c>
      <c r="B47" s="296" t="s">
        <v>50</v>
      </c>
      <c r="C47" s="286" t="s">
        <v>5</v>
      </c>
      <c r="D47" s="286">
        <v>2</v>
      </c>
      <c r="E47" s="276">
        <v>40000</v>
      </c>
      <c r="F47" s="276">
        <v>40000</v>
      </c>
    </row>
    <row r="48" spans="1:6" x14ac:dyDescent="0.3">
      <c r="A48" s="283">
        <v>2</v>
      </c>
      <c r="B48" s="296" t="s">
        <v>51</v>
      </c>
      <c r="C48" s="286" t="s">
        <v>5</v>
      </c>
      <c r="D48" s="286">
        <v>2</v>
      </c>
      <c r="E48" s="276">
        <v>5000</v>
      </c>
      <c r="F48" s="276">
        <v>5000</v>
      </c>
    </row>
    <row r="49" spans="1:6" x14ac:dyDescent="0.3">
      <c r="A49" s="283">
        <v>3</v>
      </c>
      <c r="B49" s="296" t="s">
        <v>52</v>
      </c>
      <c r="C49" s="286" t="s">
        <v>22</v>
      </c>
      <c r="D49" s="286">
        <v>100</v>
      </c>
      <c r="E49" s="276">
        <v>10000</v>
      </c>
      <c r="F49" s="276">
        <v>20000</v>
      </c>
    </row>
    <row r="50" spans="1:6" x14ac:dyDescent="0.3">
      <c r="A50" s="283">
        <v>4</v>
      </c>
      <c r="B50" s="296" t="s">
        <v>53</v>
      </c>
      <c r="C50" s="286" t="s">
        <v>22</v>
      </c>
      <c r="D50" s="286">
        <v>100</v>
      </c>
      <c r="E50" s="276">
        <v>25000</v>
      </c>
      <c r="F50" s="276">
        <v>25000</v>
      </c>
    </row>
    <row r="51" spans="1:6" x14ac:dyDescent="0.3">
      <c r="A51" s="287" t="s">
        <v>6</v>
      </c>
      <c r="B51" s="287"/>
      <c r="C51" s="288">
        <f>SUM(E47:F50)</f>
        <v>170000</v>
      </c>
      <c r="D51" s="289"/>
      <c r="E51" s="289"/>
      <c r="F51" s="289"/>
    </row>
    <row r="52" spans="1:6" x14ac:dyDescent="0.3">
      <c r="A52" s="287" t="s">
        <v>42</v>
      </c>
      <c r="B52" s="287"/>
      <c r="C52" s="288">
        <f>C51+C45+C22</f>
        <v>2383806</v>
      </c>
      <c r="D52" s="289"/>
      <c r="E52" s="289"/>
      <c r="F52" s="289"/>
    </row>
  </sheetData>
  <mergeCells count="10">
    <mergeCell ref="A51:B51"/>
    <mergeCell ref="C51:F51"/>
    <mergeCell ref="A52:B52"/>
    <mergeCell ref="C52:F52"/>
    <mergeCell ref="B6:C6"/>
    <mergeCell ref="B8:C8"/>
    <mergeCell ref="A22:B22"/>
    <mergeCell ref="C22:F22"/>
    <mergeCell ref="A45:B45"/>
    <mergeCell ref="C45:F45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37" zoomScaleNormal="100" zoomScaleSheetLayoutView="100" workbookViewId="0">
      <selection activeCell="E42" sqref="E42"/>
    </sheetView>
  </sheetViews>
  <sheetFormatPr defaultRowHeight="14.4" x14ac:dyDescent="0.3"/>
  <cols>
    <col min="1" max="1" width="8.88671875" style="35"/>
    <col min="2" max="2" width="51.6640625" style="35" customWidth="1"/>
    <col min="3" max="4" width="8.88671875" style="35"/>
    <col min="5" max="5" width="11" style="35" customWidth="1"/>
    <col min="6" max="6" width="13.5546875" style="35" customWidth="1"/>
  </cols>
  <sheetData>
    <row r="1" spans="1:6" x14ac:dyDescent="0.3">
      <c r="A1" s="73"/>
      <c r="B1" s="163"/>
      <c r="C1" s="164"/>
      <c r="D1" s="165"/>
      <c r="E1" s="166"/>
      <c r="F1" s="73"/>
    </row>
    <row r="2" spans="1:6" x14ac:dyDescent="0.3">
      <c r="A2" s="98"/>
      <c r="B2" s="99"/>
      <c r="C2" s="36"/>
      <c r="D2" s="99" t="s">
        <v>0</v>
      </c>
      <c r="E2" s="37"/>
      <c r="F2" s="36"/>
    </row>
    <row r="3" spans="1:6" x14ac:dyDescent="0.3">
      <c r="A3" s="98"/>
      <c r="C3" s="36"/>
      <c r="D3" s="244" t="s">
        <v>43</v>
      </c>
      <c r="E3" s="244"/>
      <c r="F3" s="244"/>
    </row>
    <row r="4" spans="1:6" x14ac:dyDescent="0.3">
      <c r="A4" s="98"/>
      <c r="B4" s="99"/>
      <c r="C4" s="116"/>
      <c r="D4" s="245" t="s">
        <v>44</v>
      </c>
      <c r="E4" s="245"/>
      <c r="F4" s="245"/>
    </row>
    <row r="5" spans="1:6" ht="21" customHeight="1" x14ac:dyDescent="0.3">
      <c r="A5" s="73"/>
      <c r="C5" s="118"/>
      <c r="D5" s="35" t="s">
        <v>1</v>
      </c>
      <c r="E5" s="101"/>
      <c r="F5" s="36" t="s">
        <v>206</v>
      </c>
    </row>
    <row r="6" spans="1:6" x14ac:dyDescent="0.3">
      <c r="A6" s="73"/>
      <c r="B6" s="102"/>
      <c r="C6" s="103"/>
      <c r="D6" s="104"/>
      <c r="E6" s="104"/>
      <c r="F6" s="104"/>
    </row>
    <row r="7" spans="1:6" ht="15.6" x14ac:dyDescent="0.3">
      <c r="A7" s="253" t="s">
        <v>54</v>
      </c>
      <c r="B7" s="253"/>
      <c r="C7" s="253"/>
      <c r="D7" s="253"/>
      <c r="E7" s="253"/>
      <c r="F7" s="253"/>
    </row>
    <row r="8" spans="1:6" ht="15.6" x14ac:dyDescent="0.3">
      <c r="A8" s="253" t="s">
        <v>207</v>
      </c>
      <c r="B8" s="253"/>
      <c r="C8" s="253"/>
      <c r="D8" s="253"/>
      <c r="E8" s="253"/>
      <c r="F8" s="253"/>
    </row>
    <row r="9" spans="1:6" x14ac:dyDescent="0.3">
      <c r="A9" s="252"/>
      <c r="B9" s="252"/>
      <c r="C9" s="252"/>
      <c r="D9" s="252"/>
      <c r="E9" s="252"/>
      <c r="F9" s="252"/>
    </row>
    <row r="10" spans="1:6" x14ac:dyDescent="0.3">
      <c r="A10" s="98"/>
      <c r="B10" s="167"/>
      <c r="C10" s="167"/>
      <c r="D10" s="167"/>
      <c r="E10" s="168"/>
      <c r="F10" s="98"/>
    </row>
    <row r="11" spans="1:6" x14ac:dyDescent="0.3">
      <c r="A11" s="56"/>
      <c r="B11" s="169"/>
      <c r="C11" s="169" t="s">
        <v>29</v>
      </c>
      <c r="D11" s="298" t="s">
        <v>30</v>
      </c>
      <c r="E11" s="299" t="s">
        <v>31</v>
      </c>
      <c r="F11" s="298" t="s">
        <v>32</v>
      </c>
    </row>
    <row r="12" spans="1:6" x14ac:dyDescent="0.3">
      <c r="A12" s="56"/>
      <c r="B12" s="57" t="s">
        <v>3</v>
      </c>
      <c r="C12" s="62"/>
      <c r="D12" s="56"/>
      <c r="E12" s="59"/>
      <c r="F12" s="56"/>
    </row>
    <row r="13" spans="1:6" x14ac:dyDescent="0.3">
      <c r="A13" s="56"/>
      <c r="B13" s="57"/>
      <c r="C13" s="170"/>
      <c r="D13" s="131"/>
      <c r="E13" s="132"/>
      <c r="F13" s="133"/>
    </row>
    <row r="14" spans="1:6" x14ac:dyDescent="0.3">
      <c r="A14" s="56"/>
      <c r="B14" s="57" t="s">
        <v>4</v>
      </c>
      <c r="C14" s="170"/>
      <c r="D14" s="131"/>
      <c r="E14" s="132"/>
      <c r="F14" s="133"/>
    </row>
    <row r="15" spans="1:6" x14ac:dyDescent="0.3">
      <c r="A15" s="58">
        <v>1</v>
      </c>
      <c r="B15" s="171" t="s">
        <v>55</v>
      </c>
      <c r="C15" s="172"/>
      <c r="D15" s="172"/>
      <c r="E15" s="74"/>
      <c r="F15" s="142"/>
    </row>
    <row r="16" spans="1:6" x14ac:dyDescent="0.3">
      <c r="A16" s="173">
        <v>2</v>
      </c>
      <c r="B16" s="127" t="s">
        <v>56</v>
      </c>
      <c r="C16" s="124" t="s">
        <v>26</v>
      </c>
      <c r="D16" s="124">
        <v>20</v>
      </c>
      <c r="E16" s="174">
        <v>100000</v>
      </c>
      <c r="F16" s="175"/>
    </row>
    <row r="17" spans="1:6" x14ac:dyDescent="0.3">
      <c r="A17" s="173">
        <v>3</v>
      </c>
      <c r="B17" s="127" t="s">
        <v>57</v>
      </c>
      <c r="C17" s="124" t="s">
        <v>5</v>
      </c>
      <c r="D17" s="124">
        <v>2</v>
      </c>
      <c r="E17" s="174">
        <v>30000</v>
      </c>
      <c r="F17" s="175"/>
    </row>
    <row r="18" spans="1:6" x14ac:dyDescent="0.3">
      <c r="A18" s="173">
        <v>4</v>
      </c>
      <c r="B18" s="127" t="s">
        <v>58</v>
      </c>
      <c r="C18" s="124" t="s">
        <v>5</v>
      </c>
      <c r="D18" s="124">
        <v>2</v>
      </c>
      <c r="E18" s="174">
        <v>40000</v>
      </c>
      <c r="F18" s="175"/>
    </row>
    <row r="19" spans="1:6" x14ac:dyDescent="0.3">
      <c r="A19" s="173">
        <v>5</v>
      </c>
      <c r="B19" s="127" t="s">
        <v>204</v>
      </c>
      <c r="C19" s="124" t="s">
        <v>205</v>
      </c>
      <c r="D19" s="124">
        <v>100</v>
      </c>
      <c r="E19" s="174">
        <v>215000</v>
      </c>
      <c r="F19" s="175"/>
    </row>
    <row r="20" spans="1:6" x14ac:dyDescent="0.3">
      <c r="A20" s="173"/>
      <c r="B20" s="127"/>
      <c r="C20" s="124"/>
      <c r="D20" s="124"/>
      <c r="E20" s="174"/>
      <c r="F20" s="175"/>
    </row>
    <row r="21" spans="1:6" x14ac:dyDescent="0.3">
      <c r="A21" s="246" t="s">
        <v>6</v>
      </c>
      <c r="B21" s="247"/>
      <c r="C21" s="248"/>
      <c r="D21" s="249"/>
      <c r="E21" s="249"/>
      <c r="F21" s="249"/>
    </row>
    <row r="22" spans="1:6" x14ac:dyDescent="0.3">
      <c r="A22" s="56"/>
      <c r="B22" s="57" t="s">
        <v>7</v>
      </c>
      <c r="C22" s="84"/>
      <c r="D22" s="85"/>
      <c r="E22" s="176"/>
      <c r="F22" s="177"/>
    </row>
    <row r="23" spans="1:6" x14ac:dyDescent="0.3">
      <c r="A23" s="56">
        <v>1</v>
      </c>
      <c r="B23" s="63" t="s">
        <v>8</v>
      </c>
      <c r="C23" s="62" t="s">
        <v>9</v>
      </c>
      <c r="D23" s="56">
        <v>3</v>
      </c>
      <c r="E23" s="64">
        <v>9000</v>
      </c>
      <c r="F23" s="47"/>
    </row>
    <row r="24" spans="1:6" x14ac:dyDescent="0.3">
      <c r="A24" s="56">
        <v>2</v>
      </c>
      <c r="B24" s="66" t="s">
        <v>11</v>
      </c>
      <c r="C24" s="62" t="s">
        <v>10</v>
      </c>
      <c r="D24" s="56">
        <v>3</v>
      </c>
      <c r="E24" s="64">
        <v>6000</v>
      </c>
      <c r="F24" s="47"/>
    </row>
    <row r="25" spans="1:6" x14ac:dyDescent="0.3">
      <c r="A25" s="56">
        <v>3</v>
      </c>
      <c r="B25" s="63" t="s">
        <v>34</v>
      </c>
      <c r="C25" s="62" t="s">
        <v>35</v>
      </c>
      <c r="D25" s="56">
        <v>1</v>
      </c>
      <c r="E25" s="64">
        <v>3000</v>
      </c>
      <c r="F25" s="47"/>
    </row>
    <row r="26" spans="1:6" x14ac:dyDescent="0.3">
      <c r="A26" s="56">
        <v>4</v>
      </c>
      <c r="B26" s="63" t="s">
        <v>12</v>
      </c>
      <c r="C26" s="62" t="s">
        <v>5</v>
      </c>
      <c r="D26" s="56">
        <v>1</v>
      </c>
      <c r="E26" s="64">
        <v>3000</v>
      </c>
      <c r="F26" s="47"/>
    </row>
    <row r="27" spans="1:6" x14ac:dyDescent="0.3">
      <c r="A27" s="56">
        <v>5</v>
      </c>
      <c r="B27" s="63" t="s">
        <v>13</v>
      </c>
      <c r="C27" s="62"/>
      <c r="D27" s="56"/>
      <c r="E27" s="64">
        <v>5000</v>
      </c>
      <c r="F27" s="47"/>
    </row>
    <row r="28" spans="1:6" x14ac:dyDescent="0.3">
      <c r="A28" s="56">
        <v>6</v>
      </c>
      <c r="B28" s="63" t="s">
        <v>14</v>
      </c>
      <c r="C28" s="62" t="s">
        <v>5</v>
      </c>
      <c r="D28" s="56">
        <v>3</v>
      </c>
      <c r="E28" s="64">
        <v>6000</v>
      </c>
      <c r="F28" s="47"/>
    </row>
    <row r="29" spans="1:6" x14ac:dyDescent="0.3">
      <c r="A29" s="56">
        <v>7</v>
      </c>
      <c r="B29" s="63" t="s">
        <v>16</v>
      </c>
      <c r="C29" s="62"/>
      <c r="D29" s="56"/>
      <c r="E29" s="64">
        <v>5000</v>
      </c>
      <c r="F29" s="47"/>
    </row>
    <row r="30" spans="1:6" x14ac:dyDescent="0.3">
      <c r="A30" s="56">
        <v>8</v>
      </c>
      <c r="B30" s="63" t="s">
        <v>15</v>
      </c>
      <c r="C30" s="62" t="s">
        <v>5</v>
      </c>
      <c r="D30" s="56">
        <v>5</v>
      </c>
      <c r="E30" s="64">
        <v>15000</v>
      </c>
      <c r="F30" s="47"/>
    </row>
    <row r="31" spans="1:6" x14ac:dyDescent="0.3">
      <c r="A31" s="56">
        <v>9</v>
      </c>
      <c r="B31" s="63" t="s">
        <v>59</v>
      </c>
      <c r="C31" s="62"/>
      <c r="D31" s="56"/>
      <c r="E31" s="64">
        <v>10000</v>
      </c>
      <c r="F31" s="47"/>
    </row>
    <row r="32" spans="1:6" x14ac:dyDescent="0.3">
      <c r="A32" s="56">
        <v>10</v>
      </c>
      <c r="B32" s="63" t="s">
        <v>17</v>
      </c>
      <c r="C32" s="62"/>
      <c r="D32" s="56"/>
      <c r="E32" s="64">
        <v>20000</v>
      </c>
      <c r="F32" s="47"/>
    </row>
    <row r="33" spans="1:6" x14ac:dyDescent="0.3">
      <c r="A33" s="56">
        <v>11</v>
      </c>
      <c r="B33" s="63" t="s">
        <v>18</v>
      </c>
      <c r="C33" s="70"/>
      <c r="D33" s="56"/>
      <c r="E33" s="64"/>
      <c r="F33" s="47"/>
    </row>
    <row r="34" spans="1:6" x14ac:dyDescent="0.3">
      <c r="A34" s="56">
        <v>12</v>
      </c>
      <c r="B34" s="63" t="s">
        <v>47</v>
      </c>
      <c r="C34" s="70" t="s">
        <v>5</v>
      </c>
      <c r="D34" s="56">
        <v>4</v>
      </c>
      <c r="E34" s="64">
        <v>8000</v>
      </c>
      <c r="F34" s="47"/>
    </row>
    <row r="35" spans="1:6" x14ac:dyDescent="0.3">
      <c r="A35" s="56">
        <v>13</v>
      </c>
      <c r="B35" s="63" t="s">
        <v>19</v>
      </c>
      <c r="C35" s="70" t="s">
        <v>5</v>
      </c>
      <c r="D35" s="56">
        <v>4</v>
      </c>
      <c r="E35" s="64">
        <v>8000</v>
      </c>
      <c r="F35" s="47"/>
    </row>
    <row r="36" spans="1:6" x14ac:dyDescent="0.3">
      <c r="A36" s="56">
        <v>14</v>
      </c>
      <c r="B36" s="63" t="s">
        <v>20</v>
      </c>
      <c r="C36" s="70" t="s">
        <v>5</v>
      </c>
      <c r="D36" s="56">
        <v>5</v>
      </c>
      <c r="E36" s="64">
        <v>10500</v>
      </c>
      <c r="F36" s="47"/>
    </row>
    <row r="37" spans="1:6" x14ac:dyDescent="0.3">
      <c r="A37" s="56">
        <v>15</v>
      </c>
      <c r="B37" s="178" t="s">
        <v>48</v>
      </c>
      <c r="C37" s="73" t="s">
        <v>5</v>
      </c>
      <c r="D37" s="58">
        <v>1</v>
      </c>
      <c r="E37" s="179">
        <v>12000</v>
      </c>
      <c r="F37" s="159"/>
    </row>
    <row r="38" spans="1:6" x14ac:dyDescent="0.3">
      <c r="A38" s="56">
        <v>16</v>
      </c>
      <c r="B38" s="42" t="s">
        <v>60</v>
      </c>
      <c r="C38" s="43" t="s">
        <v>5</v>
      </c>
      <c r="D38" s="43">
        <v>1</v>
      </c>
      <c r="E38" s="44">
        <v>20000</v>
      </c>
      <c r="F38" s="108"/>
    </row>
    <row r="39" spans="1:6" x14ac:dyDescent="0.3">
      <c r="A39" s="56">
        <v>17</v>
      </c>
      <c r="B39" s="42" t="s">
        <v>61</v>
      </c>
      <c r="C39" s="43" t="s">
        <v>5</v>
      </c>
      <c r="D39" s="43">
        <v>1</v>
      </c>
      <c r="E39" s="44">
        <v>45000</v>
      </c>
      <c r="F39" s="108"/>
    </row>
    <row r="40" spans="1:6" x14ac:dyDescent="0.3">
      <c r="A40" s="58">
        <v>18</v>
      </c>
      <c r="B40" s="42" t="s">
        <v>62</v>
      </c>
      <c r="C40" s="43" t="s">
        <v>5</v>
      </c>
      <c r="D40" s="43">
        <v>1</v>
      </c>
      <c r="E40" s="44">
        <v>15000</v>
      </c>
      <c r="F40" s="108"/>
    </row>
    <row r="41" spans="1:6" s="18" customFormat="1" x14ac:dyDescent="0.3">
      <c r="A41" s="43">
        <v>19</v>
      </c>
      <c r="B41" s="48" t="s">
        <v>169</v>
      </c>
      <c r="C41" s="43"/>
      <c r="D41" s="43"/>
      <c r="E41" s="44">
        <v>105000</v>
      </c>
      <c r="F41" s="108"/>
    </row>
    <row r="42" spans="1:6" s="18" customFormat="1" x14ac:dyDescent="0.3">
      <c r="A42" s="43">
        <v>20</v>
      </c>
      <c r="B42" s="48" t="s">
        <v>196</v>
      </c>
      <c r="C42" s="43"/>
      <c r="D42" s="43"/>
      <c r="E42" s="44">
        <v>52500</v>
      </c>
      <c r="F42" s="108"/>
    </row>
    <row r="43" spans="1:6" x14ac:dyDescent="0.3">
      <c r="A43" s="229" t="s">
        <v>6</v>
      </c>
      <c r="B43" s="229"/>
      <c r="C43" s="250"/>
      <c r="D43" s="251"/>
      <c r="E43" s="251"/>
      <c r="F43" s="251"/>
    </row>
    <row r="44" spans="1:6" x14ac:dyDescent="0.3">
      <c r="A44" s="85"/>
      <c r="B44" s="180" t="s">
        <v>21</v>
      </c>
      <c r="C44" s="181"/>
      <c r="D44" s="182"/>
      <c r="E44" s="183"/>
      <c r="F44" s="79"/>
    </row>
    <row r="45" spans="1:6" x14ac:dyDescent="0.3">
      <c r="A45" s="56">
        <v>1</v>
      </c>
      <c r="B45" s="77" t="s">
        <v>63</v>
      </c>
      <c r="C45" s="75" t="s">
        <v>64</v>
      </c>
      <c r="D45" s="76">
        <v>0.5</v>
      </c>
      <c r="E45" s="78">
        <v>6000</v>
      </c>
      <c r="F45" s="79"/>
    </row>
    <row r="46" spans="1:6" x14ac:dyDescent="0.3">
      <c r="A46" s="62">
        <v>2</v>
      </c>
      <c r="B46" s="77" t="s">
        <v>65</v>
      </c>
      <c r="C46" s="75"/>
      <c r="D46" s="76"/>
      <c r="E46" s="78">
        <v>30000</v>
      </c>
      <c r="F46" s="113"/>
    </row>
    <row r="47" spans="1:6" x14ac:dyDescent="0.3">
      <c r="A47" s="184"/>
      <c r="B47" s="185"/>
      <c r="C47" s="111"/>
      <c r="D47" s="111"/>
      <c r="E47" s="74"/>
      <c r="F47" s="142"/>
    </row>
    <row r="48" spans="1:6" x14ac:dyDescent="0.3">
      <c r="A48" s="122"/>
      <c r="B48" s="122"/>
      <c r="C48" s="122"/>
      <c r="D48" s="122"/>
      <c r="E48" s="122"/>
      <c r="F48" s="122"/>
    </row>
    <row r="49" spans="1:6" x14ac:dyDescent="0.3">
      <c r="A49" s="122"/>
      <c r="B49" s="57" t="s">
        <v>66</v>
      </c>
      <c r="C49" s="122"/>
      <c r="D49" s="122"/>
      <c r="E49" s="122"/>
      <c r="F49" s="122"/>
    </row>
    <row r="50" spans="1:6" x14ac:dyDescent="0.3">
      <c r="A50" s="108">
        <v>1</v>
      </c>
      <c r="B50" s="122" t="s">
        <v>67</v>
      </c>
      <c r="C50" s="108" t="s">
        <v>22</v>
      </c>
      <c r="D50" s="108">
        <v>70</v>
      </c>
      <c r="E50" s="186">
        <v>150000</v>
      </c>
      <c r="F50" s="122"/>
    </row>
    <row r="51" spans="1:6" x14ac:dyDescent="0.3">
      <c r="A51" s="122"/>
      <c r="B51" s="122"/>
      <c r="C51" s="122"/>
      <c r="D51" s="122"/>
      <c r="E51" s="122"/>
      <c r="F51" s="122"/>
    </row>
    <row r="52" spans="1:6" x14ac:dyDescent="0.3">
      <c r="A52" s="231" t="s">
        <v>42</v>
      </c>
      <c r="B52" s="243"/>
      <c r="C52" s="213"/>
      <c r="D52" s="214"/>
      <c r="E52" s="112">
        <f>SUM(E15:E51)</f>
        <v>929000</v>
      </c>
      <c r="F52" s="215"/>
    </row>
  </sheetData>
  <mergeCells count="10">
    <mergeCell ref="A52:B52"/>
    <mergeCell ref="D3:F3"/>
    <mergeCell ref="D4:F4"/>
    <mergeCell ref="A21:B21"/>
    <mergeCell ref="C21:F21"/>
    <mergeCell ref="A43:B43"/>
    <mergeCell ref="C43:F43"/>
    <mergeCell ref="A9:F9"/>
    <mergeCell ref="A8:F8"/>
    <mergeCell ref="A7:F7"/>
  </mergeCells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topLeftCell="A10" zoomScaleNormal="100" workbookViewId="0">
      <selection activeCell="A40" sqref="A40"/>
    </sheetView>
  </sheetViews>
  <sheetFormatPr defaultRowHeight="14.4" x14ac:dyDescent="0.3"/>
  <cols>
    <col min="2" max="2" width="52.6640625" customWidth="1"/>
    <col min="3" max="3" width="10" customWidth="1"/>
    <col min="4" max="4" width="12.44140625" style="187" customWidth="1"/>
    <col min="5" max="5" width="16.33203125" customWidth="1"/>
    <col min="7" max="7" width="7" customWidth="1"/>
    <col min="8" max="8" width="72" customWidth="1"/>
    <col min="9" max="9" width="19.44140625" customWidth="1"/>
    <col min="10" max="10" width="12" customWidth="1"/>
    <col min="11" max="11" width="16.5546875" customWidth="1"/>
  </cols>
  <sheetData>
    <row r="1" spans="1:7" s="18" customFormat="1" x14ac:dyDescent="0.3">
      <c r="A1" s="23"/>
      <c r="B1" s="24"/>
      <c r="C1" s="25"/>
      <c r="D1" s="109"/>
      <c r="E1" s="26"/>
      <c r="F1" s="23"/>
    </row>
    <row r="2" spans="1:7" s="18" customFormat="1" x14ac:dyDescent="0.3">
      <c r="A2" s="27"/>
      <c r="B2" s="31"/>
      <c r="C2" s="31" t="s">
        <v>0</v>
      </c>
      <c r="D2" s="187"/>
      <c r="E2" s="20"/>
      <c r="F2" s="19"/>
    </row>
    <row r="3" spans="1:7" s="18" customFormat="1" x14ac:dyDescent="0.3">
      <c r="A3" s="27"/>
      <c r="B3" s="21"/>
      <c r="C3" s="31" t="s">
        <v>43</v>
      </c>
      <c r="D3" s="188"/>
      <c r="E3" s="31"/>
    </row>
    <row r="4" spans="1:7" s="18" customFormat="1" x14ac:dyDescent="0.3">
      <c r="A4" s="98"/>
      <c r="B4" s="99"/>
      <c r="C4" s="100" t="s">
        <v>44</v>
      </c>
      <c r="D4" s="189"/>
      <c r="E4" s="100"/>
    </row>
    <row r="5" spans="1:7" s="18" customFormat="1" ht="21" customHeight="1" x14ac:dyDescent="0.3">
      <c r="A5" s="73"/>
      <c r="B5" s="35"/>
      <c r="C5" s="35" t="s">
        <v>177</v>
      </c>
      <c r="D5" s="29"/>
      <c r="E5" s="101"/>
      <c r="F5" s="19"/>
    </row>
    <row r="6" spans="1:7" s="18" customFormat="1" x14ac:dyDescent="0.3">
      <c r="A6" s="73"/>
      <c r="B6" s="102"/>
      <c r="C6" s="103"/>
      <c r="D6" s="190"/>
      <c r="E6" s="104"/>
      <c r="F6" s="28"/>
    </row>
    <row r="7" spans="1:7" s="18" customFormat="1" ht="15.6" x14ac:dyDescent="0.3">
      <c r="A7" s="253" t="s">
        <v>54</v>
      </c>
      <c r="B7" s="253"/>
      <c r="C7" s="253"/>
      <c r="D7" s="253"/>
      <c r="E7" s="253"/>
      <c r="F7" s="96"/>
    </row>
    <row r="8" spans="1:7" s="18" customFormat="1" ht="15.6" x14ac:dyDescent="0.3">
      <c r="A8" s="253" t="s">
        <v>202</v>
      </c>
      <c r="B8" s="253"/>
      <c r="C8" s="253"/>
      <c r="D8" s="253"/>
      <c r="E8" s="253"/>
      <c r="F8" s="96"/>
      <c r="G8" s="96"/>
    </row>
    <row r="9" spans="1:7" x14ac:dyDescent="0.3">
      <c r="A9" s="254"/>
      <c r="B9" s="254"/>
      <c r="C9" s="254"/>
      <c r="D9" s="254"/>
      <c r="E9" s="254"/>
    </row>
    <row r="10" spans="1:7" x14ac:dyDescent="0.3">
      <c r="A10" s="29"/>
      <c r="B10" s="36"/>
      <c r="C10" s="36"/>
      <c r="D10" s="29"/>
      <c r="E10" s="36"/>
    </row>
    <row r="11" spans="1:7" ht="30" customHeight="1" x14ac:dyDescent="0.3">
      <c r="A11" s="32" t="s">
        <v>107</v>
      </c>
      <c r="B11" s="32" t="s">
        <v>108</v>
      </c>
      <c r="C11" s="32" t="s">
        <v>109</v>
      </c>
      <c r="D11" s="32" t="s">
        <v>138</v>
      </c>
      <c r="E11" s="32" t="s">
        <v>110</v>
      </c>
    </row>
    <row r="12" spans="1:7" ht="15" customHeight="1" x14ac:dyDescent="0.3">
      <c r="A12" s="32"/>
      <c r="B12" s="95" t="s">
        <v>7</v>
      </c>
      <c r="C12" s="35"/>
      <c r="D12" s="32"/>
      <c r="E12" s="97"/>
    </row>
    <row r="13" spans="1:7" ht="15" customHeight="1" x14ac:dyDescent="0.3">
      <c r="A13" s="32">
        <v>1</v>
      </c>
      <c r="B13" s="30" t="s">
        <v>156</v>
      </c>
      <c r="C13" s="32">
        <v>1</v>
      </c>
      <c r="D13" s="152">
        <v>6000</v>
      </c>
      <c r="E13" s="97"/>
    </row>
    <row r="14" spans="1:7" ht="15" customHeight="1" x14ac:dyDescent="0.3">
      <c r="A14" s="32">
        <v>2</v>
      </c>
      <c r="B14" s="97" t="s">
        <v>151</v>
      </c>
      <c r="C14" s="32">
        <v>1</v>
      </c>
      <c r="D14" s="152">
        <v>16000</v>
      </c>
      <c r="E14" s="32"/>
    </row>
    <row r="15" spans="1:7" ht="15" customHeight="1" x14ac:dyDescent="0.3">
      <c r="A15" s="32">
        <v>3</v>
      </c>
      <c r="B15" s="97" t="s">
        <v>194</v>
      </c>
      <c r="C15" s="32">
        <v>2</v>
      </c>
      <c r="D15" s="152">
        <v>72400</v>
      </c>
      <c r="E15" s="32"/>
    </row>
    <row r="16" spans="1:7" ht="15" customHeight="1" x14ac:dyDescent="0.3">
      <c r="A16" s="32">
        <v>4</v>
      </c>
      <c r="B16" s="97" t="s">
        <v>195</v>
      </c>
      <c r="C16" s="32">
        <v>2</v>
      </c>
      <c r="D16" s="152">
        <v>28000</v>
      </c>
      <c r="E16" s="32"/>
    </row>
    <row r="17" spans="1:5" ht="30" customHeight="1" x14ac:dyDescent="0.3">
      <c r="A17" s="32">
        <v>5</v>
      </c>
      <c r="B17" s="30" t="s">
        <v>111</v>
      </c>
      <c r="C17" s="32"/>
      <c r="D17" s="152">
        <v>6000</v>
      </c>
      <c r="E17" s="32"/>
    </row>
    <row r="18" spans="1:5" ht="15" customHeight="1" x14ac:dyDescent="0.3">
      <c r="A18" s="32">
        <v>6</v>
      </c>
      <c r="B18" s="97" t="s">
        <v>112</v>
      </c>
      <c r="C18" s="17"/>
      <c r="D18" s="192">
        <v>10000</v>
      </c>
      <c r="E18" s="32"/>
    </row>
    <row r="19" spans="1:5" ht="15" customHeight="1" x14ac:dyDescent="0.3">
      <c r="A19" s="32">
        <v>7</v>
      </c>
      <c r="B19" s="30" t="s">
        <v>113</v>
      </c>
      <c r="C19" s="32" t="s">
        <v>114</v>
      </c>
      <c r="D19" s="152">
        <v>50000</v>
      </c>
      <c r="E19" s="32"/>
    </row>
    <row r="20" spans="1:5" ht="15" customHeight="1" x14ac:dyDescent="0.3">
      <c r="A20" s="32">
        <v>8</v>
      </c>
      <c r="B20" s="30" t="s">
        <v>135</v>
      </c>
      <c r="C20" s="32" t="s">
        <v>115</v>
      </c>
      <c r="D20" s="152">
        <v>39600</v>
      </c>
      <c r="E20" s="32"/>
    </row>
    <row r="21" spans="1:5" ht="15" customHeight="1" x14ac:dyDescent="0.3">
      <c r="A21" s="32">
        <v>9</v>
      </c>
      <c r="B21" s="30" t="s">
        <v>116</v>
      </c>
      <c r="C21" s="32" t="s">
        <v>117</v>
      </c>
      <c r="D21" s="152">
        <v>4000</v>
      </c>
      <c r="E21" s="32"/>
    </row>
    <row r="22" spans="1:5" ht="15" customHeight="1" x14ac:dyDescent="0.3">
      <c r="A22" s="32">
        <v>10</v>
      </c>
      <c r="B22" s="97" t="s">
        <v>152</v>
      </c>
      <c r="C22" s="32" t="s">
        <v>118</v>
      </c>
      <c r="D22" s="152">
        <v>55000</v>
      </c>
      <c r="E22" s="32"/>
    </row>
    <row r="23" spans="1:5" ht="15" customHeight="1" x14ac:dyDescent="0.3">
      <c r="A23" s="32">
        <v>11</v>
      </c>
      <c r="B23" s="30" t="s">
        <v>23</v>
      </c>
      <c r="C23" s="32" t="s">
        <v>136</v>
      </c>
      <c r="D23" s="152">
        <v>16000</v>
      </c>
      <c r="E23" s="32"/>
    </row>
    <row r="24" spans="1:5" ht="15" customHeight="1" x14ac:dyDescent="0.3">
      <c r="A24" s="32">
        <v>12</v>
      </c>
      <c r="B24" s="30" t="s">
        <v>153</v>
      </c>
      <c r="C24" s="32">
        <v>1</v>
      </c>
      <c r="D24" s="152">
        <v>150000</v>
      </c>
      <c r="E24" s="32"/>
    </row>
    <row r="25" spans="1:5" ht="15" customHeight="1" x14ac:dyDescent="0.3">
      <c r="A25" s="32">
        <v>13</v>
      </c>
      <c r="B25" s="30" t="s">
        <v>119</v>
      </c>
      <c r="C25" s="32" t="s">
        <v>137</v>
      </c>
      <c r="D25" s="152">
        <v>15000</v>
      </c>
      <c r="E25" s="32"/>
    </row>
    <row r="26" spans="1:5" ht="15" customHeight="1" x14ac:dyDescent="0.3">
      <c r="A26" s="32">
        <v>14</v>
      </c>
      <c r="B26" s="97" t="s">
        <v>154</v>
      </c>
      <c r="C26" s="32">
        <v>1</v>
      </c>
      <c r="D26" s="152">
        <v>60000</v>
      </c>
      <c r="E26" s="32"/>
    </row>
    <row r="27" spans="1:5" ht="15" customHeight="1" x14ac:dyDescent="0.3">
      <c r="A27" s="32">
        <v>15</v>
      </c>
      <c r="B27" s="30" t="s">
        <v>196</v>
      </c>
      <c r="C27" s="32">
        <v>1</v>
      </c>
      <c r="D27" s="152">
        <v>52500</v>
      </c>
      <c r="E27" s="32"/>
    </row>
    <row r="28" spans="1:5" ht="15" customHeight="1" x14ac:dyDescent="0.3">
      <c r="A28" s="32">
        <v>16</v>
      </c>
      <c r="B28" s="30" t="s">
        <v>169</v>
      </c>
      <c r="C28" s="32">
        <v>1</v>
      </c>
      <c r="D28" s="152">
        <v>84000</v>
      </c>
      <c r="E28" s="32"/>
    </row>
    <row r="29" spans="1:5" s="18" customFormat="1" ht="15" customHeight="1" x14ac:dyDescent="0.3">
      <c r="A29" s="32">
        <v>17</v>
      </c>
      <c r="B29" s="97" t="s">
        <v>155</v>
      </c>
      <c r="C29" s="32">
        <v>6</v>
      </c>
      <c r="D29" s="152">
        <v>18000</v>
      </c>
      <c r="E29" s="32"/>
    </row>
    <row r="30" spans="1:5" ht="15" customHeight="1" x14ac:dyDescent="0.3">
      <c r="A30" s="32"/>
      <c r="B30" s="35"/>
      <c r="C30" s="35"/>
      <c r="D30" s="152"/>
      <c r="E30" s="32"/>
    </row>
    <row r="31" spans="1:5" ht="15" customHeight="1" x14ac:dyDescent="0.3">
      <c r="A31" s="32"/>
      <c r="B31" s="95" t="s">
        <v>120</v>
      </c>
      <c r="C31" s="32"/>
      <c r="D31" s="152"/>
      <c r="E31" s="32"/>
    </row>
    <row r="32" spans="1:5" ht="15" customHeight="1" x14ac:dyDescent="0.3">
      <c r="A32" s="32">
        <v>1</v>
      </c>
      <c r="B32" s="30" t="s">
        <v>121</v>
      </c>
      <c r="C32" s="32" t="s">
        <v>122</v>
      </c>
      <c r="D32" s="152"/>
      <c r="E32" s="32"/>
    </row>
    <row r="33" spans="1:5" ht="15" customHeight="1" x14ac:dyDescent="0.3">
      <c r="A33" s="32">
        <v>2</v>
      </c>
      <c r="B33" s="30" t="s">
        <v>203</v>
      </c>
      <c r="C33" s="32">
        <v>2</v>
      </c>
      <c r="D33" s="152">
        <v>28000</v>
      </c>
      <c r="E33" s="32"/>
    </row>
    <row r="34" spans="1:5" ht="15" customHeight="1" x14ac:dyDescent="0.3">
      <c r="A34" s="32">
        <v>3</v>
      </c>
      <c r="B34" s="30" t="s">
        <v>197</v>
      </c>
      <c r="C34" s="32">
        <v>6</v>
      </c>
      <c r="D34" s="152">
        <v>40000</v>
      </c>
      <c r="E34" s="32"/>
    </row>
    <row r="35" spans="1:5" ht="15" customHeight="1" x14ac:dyDescent="0.3">
      <c r="A35" s="32">
        <v>4</v>
      </c>
      <c r="B35" s="97" t="s">
        <v>198</v>
      </c>
      <c r="C35" s="32">
        <v>120</v>
      </c>
      <c r="D35" s="152">
        <v>216000</v>
      </c>
      <c r="E35" s="32"/>
    </row>
    <row r="36" spans="1:5" ht="15" customHeight="1" x14ac:dyDescent="0.3">
      <c r="A36" s="32">
        <v>5</v>
      </c>
      <c r="B36" s="97" t="s">
        <v>199</v>
      </c>
      <c r="C36" s="32">
        <v>100</v>
      </c>
      <c r="D36" s="152">
        <v>180000</v>
      </c>
      <c r="E36" s="32"/>
    </row>
    <row r="37" spans="1:5" ht="15" customHeight="1" x14ac:dyDescent="0.3">
      <c r="A37" s="32">
        <v>6</v>
      </c>
      <c r="B37" s="97" t="s">
        <v>200</v>
      </c>
      <c r="C37" s="32">
        <v>50</v>
      </c>
      <c r="D37" s="152">
        <v>60000</v>
      </c>
      <c r="E37" s="32"/>
    </row>
    <row r="38" spans="1:5" ht="26.4" customHeight="1" x14ac:dyDescent="0.3">
      <c r="A38" s="32">
        <v>7</v>
      </c>
      <c r="B38" s="97" t="s">
        <v>201</v>
      </c>
      <c r="C38" s="32">
        <v>4</v>
      </c>
      <c r="D38" s="152">
        <v>20000</v>
      </c>
      <c r="E38" s="32"/>
    </row>
    <row r="39" spans="1:5" ht="15" customHeight="1" x14ac:dyDescent="0.3">
      <c r="A39" s="32"/>
      <c r="B39" s="30"/>
      <c r="C39" s="32"/>
      <c r="D39" s="152"/>
      <c r="E39" s="32"/>
    </row>
    <row r="40" spans="1:5" ht="15" customHeight="1" x14ac:dyDescent="0.3">
      <c r="A40" s="191" t="s">
        <v>6</v>
      </c>
      <c r="B40" s="17"/>
      <c r="C40" s="17"/>
      <c r="D40" s="297">
        <f>SUM(D13:D39)</f>
        <v>1226500</v>
      </c>
      <c r="E40" s="17"/>
    </row>
    <row r="41" spans="1:5" ht="15" customHeight="1" x14ac:dyDescent="0.3"/>
    <row r="42" spans="1:5" ht="15" customHeight="1" x14ac:dyDescent="0.3"/>
    <row r="43" spans="1:5" ht="15" customHeight="1" x14ac:dyDescent="0.3"/>
    <row r="44" spans="1:5" ht="15" customHeight="1" x14ac:dyDescent="0.3"/>
    <row r="45" spans="1:5" ht="15" customHeight="1" x14ac:dyDescent="0.3"/>
    <row r="46" spans="1:5" ht="15" customHeight="1" x14ac:dyDescent="0.3"/>
  </sheetData>
  <mergeCells count="3">
    <mergeCell ref="A9:E9"/>
    <mergeCell ref="A7:E7"/>
    <mergeCell ref="A8:E8"/>
  </mergeCells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"/>
  <sheetViews>
    <sheetView tabSelected="1" topLeftCell="A13" zoomScaleNormal="100" zoomScaleSheetLayoutView="100" workbookViewId="0">
      <selection activeCell="B4" sqref="B4"/>
    </sheetView>
  </sheetViews>
  <sheetFormatPr defaultRowHeight="14.4" x14ac:dyDescent="0.3"/>
  <cols>
    <col min="1" max="1" width="8.88671875" style="35"/>
    <col min="2" max="2" width="54.6640625" style="35" customWidth="1"/>
    <col min="3" max="4" width="8.88671875" style="35"/>
    <col min="5" max="5" width="12.6640625" style="158" customWidth="1"/>
    <col min="6" max="6" width="12.109375" customWidth="1"/>
  </cols>
  <sheetData>
    <row r="1" spans="1:6" x14ac:dyDescent="0.3">
      <c r="A1" s="19"/>
      <c r="B1" s="216"/>
      <c r="C1" s="216" t="s">
        <v>0</v>
      </c>
      <c r="E1" s="20"/>
      <c r="F1" s="18"/>
    </row>
    <row r="2" spans="1:6" x14ac:dyDescent="0.3">
      <c r="A2" s="19"/>
      <c r="B2" s="18"/>
      <c r="C2" s="310" t="s">
        <v>68</v>
      </c>
      <c r="E2" s="310"/>
      <c r="F2" s="18"/>
    </row>
    <row r="3" spans="1:6" ht="19.95" customHeight="1" x14ac:dyDescent="0.3">
      <c r="A3" s="19"/>
      <c r="B3" s="216"/>
      <c r="C3" s="310" t="s">
        <v>69</v>
      </c>
      <c r="E3" s="310"/>
      <c r="F3" s="18"/>
    </row>
    <row r="4" spans="1:6" ht="19.2" customHeight="1" x14ac:dyDescent="0.3">
      <c r="A4" s="19"/>
      <c r="B4" s="18"/>
      <c r="C4" s="18" t="s">
        <v>177</v>
      </c>
      <c r="E4" s="20"/>
      <c r="F4" s="18"/>
    </row>
    <row r="5" spans="1:6" x14ac:dyDescent="0.3">
      <c r="A5" s="19"/>
      <c r="B5" s="217"/>
      <c r="C5" s="217"/>
      <c r="D5" s="217"/>
      <c r="E5" s="20"/>
      <c r="F5" s="18"/>
    </row>
    <row r="6" spans="1:6" x14ac:dyDescent="0.3">
      <c r="A6" s="19"/>
      <c r="B6" s="217"/>
      <c r="C6" s="217"/>
      <c r="D6" s="217"/>
      <c r="E6" s="20"/>
      <c r="F6" s="18"/>
    </row>
    <row r="7" spans="1:6" ht="15.6" x14ac:dyDescent="0.3">
      <c r="A7" s="255" t="s">
        <v>223</v>
      </c>
      <c r="B7" s="255"/>
      <c r="C7" s="255"/>
      <c r="D7" s="255"/>
      <c r="E7" s="255"/>
      <c r="F7" s="255"/>
    </row>
    <row r="8" spans="1:6" ht="15.6" x14ac:dyDescent="0.3">
      <c r="A8" s="255" t="s">
        <v>142</v>
      </c>
      <c r="B8" s="255"/>
      <c r="C8" s="255"/>
      <c r="D8" s="255"/>
      <c r="E8" s="255"/>
      <c r="F8" s="255"/>
    </row>
    <row r="9" spans="1:6" x14ac:dyDescent="0.3">
      <c r="A9" s="19"/>
      <c r="B9" s="218"/>
      <c r="C9" s="218"/>
      <c r="D9" s="19"/>
      <c r="E9" s="20"/>
      <c r="F9" s="18"/>
    </row>
    <row r="10" spans="1:6" x14ac:dyDescent="0.3">
      <c r="A10" s="19"/>
      <c r="B10" s="18"/>
      <c r="C10" s="19"/>
      <c r="D10" s="19"/>
      <c r="E10" s="20"/>
      <c r="F10" s="18"/>
    </row>
    <row r="11" spans="1:6" ht="26.4" x14ac:dyDescent="0.3">
      <c r="A11" s="305"/>
      <c r="B11" s="306"/>
      <c r="C11" s="307" t="s">
        <v>29</v>
      </c>
      <c r="D11" s="307" t="s">
        <v>30</v>
      </c>
      <c r="E11" s="308" t="s">
        <v>138</v>
      </c>
      <c r="F11" s="309" t="s">
        <v>32</v>
      </c>
    </row>
    <row r="12" spans="1:6" x14ac:dyDescent="0.3">
      <c r="A12" s="49"/>
      <c r="B12" s="54" t="s">
        <v>3</v>
      </c>
      <c r="C12" s="51"/>
      <c r="D12" s="51"/>
      <c r="E12" s="311"/>
      <c r="F12" s="193"/>
    </row>
    <row r="13" spans="1:6" x14ac:dyDescent="0.3">
      <c r="A13" s="49"/>
      <c r="B13" s="54" t="s">
        <v>143</v>
      </c>
      <c r="C13" s="49"/>
      <c r="D13" s="49"/>
      <c r="E13" s="312"/>
      <c r="F13" s="193"/>
    </row>
    <row r="14" spans="1:6" ht="15" customHeight="1" x14ac:dyDescent="0.3">
      <c r="A14" s="49"/>
      <c r="B14" s="54" t="s">
        <v>4</v>
      </c>
      <c r="C14" s="49"/>
      <c r="D14" s="49"/>
      <c r="E14" s="312"/>
      <c r="F14" s="193"/>
    </row>
    <row r="15" spans="1:6" ht="15" customHeight="1" x14ac:dyDescent="0.3">
      <c r="A15" s="56">
        <v>1</v>
      </c>
      <c r="B15" s="30" t="s">
        <v>71</v>
      </c>
      <c r="C15" s="32"/>
      <c r="D15" s="32"/>
      <c r="E15" s="194"/>
      <c r="F15" s="49"/>
    </row>
    <row r="16" spans="1:6" ht="15" customHeight="1" x14ac:dyDescent="0.3">
      <c r="A16" s="56">
        <v>2</v>
      </c>
      <c r="B16" s="30" t="s">
        <v>212</v>
      </c>
      <c r="C16" s="32" t="s">
        <v>88</v>
      </c>
      <c r="D16" s="32">
        <v>2</v>
      </c>
      <c r="E16" s="156">
        <v>10000</v>
      </c>
      <c r="F16" s="49"/>
    </row>
    <row r="17" spans="1:6" ht="15" customHeight="1" x14ac:dyDescent="0.3">
      <c r="A17" s="56">
        <v>3</v>
      </c>
      <c r="B17" s="30" t="s">
        <v>213</v>
      </c>
      <c r="C17" s="32" t="s">
        <v>76</v>
      </c>
      <c r="D17" s="194">
        <v>30</v>
      </c>
      <c r="E17" s="156">
        <v>160000</v>
      </c>
      <c r="F17" s="49"/>
    </row>
    <row r="18" spans="1:6" ht="15" customHeight="1" x14ac:dyDescent="0.3">
      <c r="A18" s="56">
        <v>4</v>
      </c>
      <c r="B18" s="30" t="s">
        <v>215</v>
      </c>
      <c r="C18" s="32" t="s">
        <v>76</v>
      </c>
      <c r="D18" s="194">
        <v>30</v>
      </c>
      <c r="E18" s="156">
        <v>210000</v>
      </c>
      <c r="F18" s="49"/>
    </row>
    <row r="19" spans="1:6" ht="15" customHeight="1" x14ac:dyDescent="0.3">
      <c r="A19" s="56">
        <v>5</v>
      </c>
      <c r="B19" s="30" t="s">
        <v>214</v>
      </c>
      <c r="C19" s="32" t="s">
        <v>76</v>
      </c>
      <c r="D19" s="194">
        <v>30</v>
      </c>
      <c r="E19" s="156">
        <v>60000</v>
      </c>
      <c r="F19" s="49"/>
    </row>
    <row r="20" spans="1:6" ht="15" customHeight="1" x14ac:dyDescent="0.3">
      <c r="A20" s="56">
        <v>6</v>
      </c>
      <c r="B20" s="30" t="s">
        <v>144</v>
      </c>
      <c r="C20" s="32" t="s">
        <v>76</v>
      </c>
      <c r="D20" s="194">
        <v>120</v>
      </c>
      <c r="E20" s="156">
        <v>182000</v>
      </c>
      <c r="F20" s="49"/>
    </row>
    <row r="21" spans="1:6" ht="15" customHeight="1" x14ac:dyDescent="0.3">
      <c r="A21" s="56">
        <v>7</v>
      </c>
      <c r="B21" s="195" t="s">
        <v>145</v>
      </c>
      <c r="C21" s="38" t="s">
        <v>76</v>
      </c>
      <c r="D21" s="38">
        <v>120</v>
      </c>
      <c r="E21" s="156">
        <v>72000</v>
      </c>
      <c r="F21" s="49"/>
    </row>
    <row r="22" spans="1:6" ht="15" customHeight="1" x14ac:dyDescent="0.3">
      <c r="A22" s="56">
        <v>8</v>
      </c>
      <c r="B22" s="195" t="s">
        <v>146</v>
      </c>
      <c r="C22" s="38" t="s">
        <v>76</v>
      </c>
      <c r="D22" s="38">
        <v>100</v>
      </c>
      <c r="E22" s="156">
        <v>180000</v>
      </c>
      <c r="F22" s="49"/>
    </row>
    <row r="23" spans="1:6" ht="15" customHeight="1" x14ac:dyDescent="0.3">
      <c r="A23" s="56">
        <v>9</v>
      </c>
      <c r="B23" s="30" t="s">
        <v>75</v>
      </c>
      <c r="C23" s="29" t="s">
        <v>5</v>
      </c>
      <c r="D23" s="29">
        <v>5</v>
      </c>
      <c r="E23" s="156">
        <v>25000</v>
      </c>
      <c r="F23" s="49"/>
    </row>
    <row r="24" spans="1:6" ht="15" customHeight="1" x14ac:dyDescent="0.3">
      <c r="A24" s="220"/>
      <c r="B24" s="313" t="s">
        <v>7</v>
      </c>
      <c r="C24" s="314"/>
      <c r="D24" s="315"/>
      <c r="E24" s="320"/>
      <c r="F24" s="316"/>
    </row>
    <row r="25" spans="1:6" ht="15" customHeight="1" x14ac:dyDescent="0.3">
      <c r="A25" s="196">
        <v>1</v>
      </c>
      <c r="B25" s="145" t="s">
        <v>77</v>
      </c>
      <c r="C25" s="32" t="s">
        <v>9</v>
      </c>
      <c r="D25" s="32">
        <v>3</v>
      </c>
      <c r="E25" s="153">
        <v>6000</v>
      </c>
      <c r="F25" s="317"/>
    </row>
    <row r="26" spans="1:6" ht="15" customHeight="1" x14ac:dyDescent="0.3">
      <c r="A26" s="227">
        <v>2</v>
      </c>
      <c r="B26" s="145" t="s">
        <v>78</v>
      </c>
      <c r="C26" s="32" t="s">
        <v>9</v>
      </c>
      <c r="D26" s="32">
        <v>3</v>
      </c>
      <c r="E26" s="153">
        <v>6000</v>
      </c>
      <c r="F26" s="317"/>
    </row>
    <row r="27" spans="1:6" ht="15" customHeight="1" x14ac:dyDescent="0.3">
      <c r="A27" s="227">
        <v>3</v>
      </c>
      <c r="B27" s="145" t="s">
        <v>79</v>
      </c>
      <c r="C27" s="32" t="s">
        <v>35</v>
      </c>
      <c r="D27" s="32">
        <v>1</v>
      </c>
      <c r="E27" s="153">
        <v>5000</v>
      </c>
      <c r="F27" s="317"/>
    </row>
    <row r="28" spans="1:6" ht="15" customHeight="1" x14ac:dyDescent="0.3">
      <c r="A28" s="227">
        <v>4</v>
      </c>
      <c r="B28" s="145" t="s">
        <v>12</v>
      </c>
      <c r="C28" s="32" t="s">
        <v>5</v>
      </c>
      <c r="D28" s="32">
        <v>3</v>
      </c>
      <c r="E28" s="153">
        <v>6000</v>
      </c>
      <c r="F28" s="318"/>
    </row>
    <row r="29" spans="1:6" ht="15" customHeight="1" x14ac:dyDescent="0.3">
      <c r="A29" s="227">
        <v>5</v>
      </c>
      <c r="B29" s="145" t="s">
        <v>80</v>
      </c>
      <c r="C29" s="32" t="s">
        <v>5</v>
      </c>
      <c r="D29" s="32"/>
      <c r="E29" s="153">
        <v>5000</v>
      </c>
      <c r="F29" s="317"/>
    </row>
    <row r="30" spans="1:6" ht="15" customHeight="1" x14ac:dyDescent="0.3">
      <c r="A30" s="227">
        <v>6</v>
      </c>
      <c r="B30" s="145" t="s">
        <v>81</v>
      </c>
      <c r="C30" s="32" t="s">
        <v>5</v>
      </c>
      <c r="D30" s="32">
        <v>3</v>
      </c>
      <c r="E30" s="153">
        <v>6000</v>
      </c>
      <c r="F30" s="317"/>
    </row>
    <row r="31" spans="1:6" ht="15" customHeight="1" x14ac:dyDescent="0.3">
      <c r="A31" s="227">
        <v>7</v>
      </c>
      <c r="B31" s="145" t="s">
        <v>82</v>
      </c>
      <c r="C31" s="32" t="s">
        <v>5</v>
      </c>
      <c r="D31" s="32">
        <v>9</v>
      </c>
      <c r="E31" s="153">
        <v>27000</v>
      </c>
      <c r="F31" s="317"/>
    </row>
    <row r="32" spans="1:6" ht="15" customHeight="1" x14ac:dyDescent="0.3">
      <c r="A32" s="227">
        <v>8</v>
      </c>
      <c r="B32" s="145" t="s">
        <v>16</v>
      </c>
      <c r="C32" s="32"/>
      <c r="D32" s="32"/>
      <c r="E32" s="153">
        <v>5000</v>
      </c>
      <c r="F32" s="317"/>
    </row>
    <row r="33" spans="1:6" ht="15" customHeight="1" x14ac:dyDescent="0.3">
      <c r="A33" s="227">
        <v>10</v>
      </c>
      <c r="B33" s="30" t="s">
        <v>83</v>
      </c>
      <c r="C33" s="197"/>
      <c r="D33" s="147"/>
      <c r="E33" s="208">
        <v>37000</v>
      </c>
      <c r="F33" s="318"/>
    </row>
    <row r="34" spans="1:6" ht="15" customHeight="1" x14ac:dyDescent="0.3">
      <c r="A34" s="227">
        <v>11</v>
      </c>
      <c r="B34" s="30" t="s">
        <v>84</v>
      </c>
      <c r="C34" s="194" t="s">
        <v>22</v>
      </c>
      <c r="D34" s="198">
        <v>50</v>
      </c>
      <c r="E34" s="207">
        <v>50000</v>
      </c>
      <c r="F34" s="317"/>
    </row>
    <row r="35" spans="1:6" ht="15" customHeight="1" x14ac:dyDescent="0.3">
      <c r="A35" s="227">
        <v>12</v>
      </c>
      <c r="B35" s="30" t="s">
        <v>85</v>
      </c>
      <c r="C35" s="194" t="s">
        <v>76</v>
      </c>
      <c r="D35" s="198">
        <v>30</v>
      </c>
      <c r="E35" s="207">
        <v>15000</v>
      </c>
      <c r="F35" s="317"/>
    </row>
    <row r="36" spans="1:6" ht="15" customHeight="1" x14ac:dyDescent="0.3">
      <c r="A36" s="227">
        <v>13</v>
      </c>
      <c r="B36" s="30" t="s">
        <v>86</v>
      </c>
      <c r="C36" s="199" t="s">
        <v>5</v>
      </c>
      <c r="D36" s="200">
        <v>1</v>
      </c>
      <c r="E36" s="209">
        <v>65000</v>
      </c>
      <c r="F36" s="317"/>
    </row>
    <row r="37" spans="1:6" ht="15" customHeight="1" x14ac:dyDescent="0.3">
      <c r="A37" s="227">
        <v>14</v>
      </c>
      <c r="B37" s="201" t="s">
        <v>87</v>
      </c>
      <c r="C37" s="198" t="s">
        <v>88</v>
      </c>
      <c r="D37" s="198">
        <v>3</v>
      </c>
      <c r="E37" s="210">
        <v>30000</v>
      </c>
      <c r="F37" s="317"/>
    </row>
    <row r="38" spans="1:6" ht="15" customHeight="1" x14ac:dyDescent="0.3">
      <c r="A38" s="227">
        <v>15</v>
      </c>
      <c r="B38" s="201" t="s">
        <v>126</v>
      </c>
      <c r="C38" s="198" t="s">
        <v>88</v>
      </c>
      <c r="D38" s="198">
        <v>2</v>
      </c>
      <c r="E38" s="211">
        <v>40000</v>
      </c>
      <c r="F38" s="317"/>
    </row>
    <row r="39" spans="1:6" ht="15" customHeight="1" x14ac:dyDescent="0.3">
      <c r="A39" s="227">
        <v>16</v>
      </c>
      <c r="B39" s="203" t="s">
        <v>89</v>
      </c>
      <c r="C39" s="204" t="s">
        <v>5</v>
      </c>
      <c r="D39" s="204">
        <v>1</v>
      </c>
      <c r="E39" s="212">
        <v>100000</v>
      </c>
      <c r="F39" s="318"/>
    </row>
    <row r="40" spans="1:6" ht="15" customHeight="1" x14ac:dyDescent="0.3">
      <c r="A40" s="228">
        <v>17</v>
      </c>
      <c r="B40" s="48" t="s">
        <v>123</v>
      </c>
      <c r="C40" s="205" t="s">
        <v>5</v>
      </c>
      <c r="D40" s="205">
        <v>1</v>
      </c>
      <c r="E40" s="152">
        <v>15000</v>
      </c>
      <c r="F40" s="319"/>
    </row>
    <row r="41" spans="1:6" ht="15" customHeight="1" x14ac:dyDescent="0.3">
      <c r="A41" s="227">
        <v>18</v>
      </c>
      <c r="B41" s="30" t="s">
        <v>147</v>
      </c>
      <c r="C41" s="194" t="s">
        <v>5</v>
      </c>
      <c r="D41" s="198">
        <v>1</v>
      </c>
      <c r="E41" s="324">
        <v>20000</v>
      </c>
      <c r="F41" s="202"/>
    </row>
    <row r="42" spans="1:6" ht="15" customHeight="1" x14ac:dyDescent="0.3">
      <c r="A42" s="228">
        <v>19</v>
      </c>
      <c r="B42" s="30" t="s">
        <v>148</v>
      </c>
      <c r="C42" s="194" t="s">
        <v>5</v>
      </c>
      <c r="D42" s="198">
        <v>1</v>
      </c>
      <c r="E42" s="322">
        <v>72000</v>
      </c>
      <c r="F42" s="202"/>
    </row>
    <row r="43" spans="1:6" s="18" customFormat="1" ht="15" customHeight="1" x14ac:dyDescent="0.3">
      <c r="A43" s="227">
        <v>20</v>
      </c>
      <c r="B43" s="201" t="s">
        <v>216</v>
      </c>
      <c r="C43" s="198" t="s">
        <v>88</v>
      </c>
      <c r="D43" s="198">
        <v>2</v>
      </c>
      <c r="E43" s="323">
        <v>20000</v>
      </c>
      <c r="F43" s="321"/>
    </row>
    <row r="44" spans="1:6" s="18" customFormat="1" ht="15" customHeight="1" x14ac:dyDescent="0.3">
      <c r="A44" s="325">
        <v>21</v>
      </c>
      <c r="B44" s="326" t="s">
        <v>149</v>
      </c>
      <c r="C44" s="204" t="s">
        <v>5</v>
      </c>
      <c r="D44" s="204">
        <v>1</v>
      </c>
      <c r="E44" s="212">
        <v>60000</v>
      </c>
      <c r="F44" s="327"/>
    </row>
    <row r="45" spans="1:6" s="18" customFormat="1" ht="15" customHeight="1" x14ac:dyDescent="0.3">
      <c r="A45" s="328"/>
      <c r="B45" s="48"/>
      <c r="C45" s="205"/>
      <c r="D45" s="205"/>
      <c r="E45" s="153"/>
      <c r="F45" s="206"/>
    </row>
    <row r="46" spans="1:6" s="18" customFormat="1" ht="15" customHeight="1" x14ac:dyDescent="0.3">
      <c r="A46" s="329" t="s">
        <v>6</v>
      </c>
      <c r="B46" s="329"/>
      <c r="C46" s="205"/>
      <c r="D46" s="205"/>
      <c r="E46" s="330">
        <f>SUM(E15:E45)</f>
        <v>1489000</v>
      </c>
      <c r="F46" s="206"/>
    </row>
    <row r="47" spans="1:6" ht="15" customHeight="1" x14ac:dyDescent="0.3">
      <c r="F47" s="35"/>
    </row>
    <row r="48" spans="1:6" ht="15" customHeight="1" x14ac:dyDescent="0.3"/>
    <row r="49" spans="1:6" ht="15" customHeight="1" x14ac:dyDescent="0.3"/>
    <row r="50" spans="1:6" ht="15" customHeight="1" x14ac:dyDescent="0.3"/>
    <row r="51" spans="1:6" s="18" customFormat="1" ht="15" customHeight="1" x14ac:dyDescent="0.3">
      <c r="A51" s="35"/>
      <c r="B51" s="35"/>
      <c r="C51" s="35"/>
      <c r="D51" s="35"/>
      <c r="E51" s="158"/>
      <c r="F51"/>
    </row>
    <row r="52" spans="1:6" ht="15" customHeight="1" x14ac:dyDescent="0.3"/>
    <row r="53" spans="1:6" ht="15" customHeight="1" x14ac:dyDescent="0.3"/>
    <row r="54" spans="1:6" ht="15" customHeight="1" x14ac:dyDescent="0.3"/>
    <row r="55" spans="1:6" ht="15" customHeight="1" x14ac:dyDescent="0.3"/>
    <row r="56" spans="1:6" ht="15" customHeight="1" x14ac:dyDescent="0.3"/>
    <row r="57" spans="1:6" ht="14.4" customHeight="1" x14ac:dyDescent="0.3"/>
  </sheetData>
  <mergeCells count="2">
    <mergeCell ref="A7:F7"/>
    <mergeCell ref="A8:F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Ботово</vt:lpstr>
      <vt:lpstr>Суда-ДСК</vt:lpstr>
      <vt:lpstr>Малечкино</vt:lpstr>
      <vt:lpstr>Климовское</vt:lpstr>
      <vt:lpstr>Воскресенское</vt:lpstr>
      <vt:lpstr>Яганово</vt:lpstr>
      <vt:lpstr>Суда-центр</vt:lpstr>
      <vt:lpstr>Ботово!Print_Area</vt:lpstr>
      <vt:lpstr>Яганово!Print_Area</vt:lpstr>
      <vt:lpstr>Ботово!Область_печати</vt:lpstr>
      <vt:lpstr>Климовское!Область_печати</vt:lpstr>
      <vt:lpstr>'Суда-ДСК'!Область_печати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Владимир Иванов</cp:lastModifiedBy>
  <cp:lastPrinted>2025-08-22T09:35:11Z</cp:lastPrinted>
  <dcterms:created xsi:type="dcterms:W3CDTF">2023-01-11T18:41:02Z</dcterms:created>
  <dcterms:modified xsi:type="dcterms:W3CDTF">2026-02-26T13:49:26Z</dcterms:modified>
</cp:coreProperties>
</file>