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</sheets>
  <calcPr calcId="125725"/>
</workbook>
</file>

<file path=xl/calcChain.xml><?xml version="1.0" encoding="utf-8"?>
<calcChain xmlns="http://schemas.openxmlformats.org/spreadsheetml/2006/main">
  <c r="I6" i="2"/>
  <c r="B4"/>
  <c r="D4" s="1"/>
  <c r="H9" i="1"/>
  <c r="I9" s="1"/>
  <c r="F9"/>
  <c r="F5"/>
  <c r="H5"/>
  <c r="H4" s="1"/>
  <c r="H12"/>
  <c r="F12"/>
  <c r="C12"/>
  <c r="B12"/>
  <c r="C5"/>
  <c r="B5"/>
  <c r="I15"/>
  <c r="I14"/>
  <c r="I13"/>
  <c r="I10"/>
  <c r="I8"/>
  <c r="I7"/>
  <c r="I6"/>
  <c r="G16"/>
  <c r="G15"/>
  <c r="G14"/>
  <c r="G13"/>
  <c r="G10"/>
  <c r="G8"/>
  <c r="G7"/>
  <c r="G6"/>
  <c r="D18"/>
  <c r="E18" s="1"/>
  <c r="D17"/>
  <c r="E17" s="1"/>
  <c r="D16"/>
  <c r="E16" s="1"/>
  <c r="D15"/>
  <c r="E15" s="1"/>
  <c r="D14"/>
  <c r="E14" s="1"/>
  <c r="D13"/>
  <c r="E13" s="1"/>
  <c r="D11"/>
  <c r="E11" s="1"/>
  <c r="D10"/>
  <c r="E10" s="1"/>
  <c r="D8"/>
  <c r="E8" s="1"/>
  <c r="D7"/>
  <c r="E7" s="1"/>
  <c r="D6"/>
  <c r="E6" s="1"/>
  <c r="C9"/>
  <c r="G9" s="1"/>
  <c r="B9"/>
  <c r="C4" i="2"/>
  <c r="D8"/>
  <c r="E8" s="1"/>
  <c r="B25"/>
  <c r="G6"/>
  <c r="D6"/>
  <c r="E6" s="1"/>
  <c r="B30"/>
  <c r="I12"/>
  <c r="G12"/>
  <c r="D12"/>
  <c r="E12" s="1"/>
  <c r="H30"/>
  <c r="H23"/>
  <c r="H11"/>
  <c r="H9"/>
  <c r="F30"/>
  <c r="F23"/>
  <c r="I23" s="1"/>
  <c r="F11"/>
  <c r="F9"/>
  <c r="C9"/>
  <c r="C30"/>
  <c r="C11"/>
  <c r="B9"/>
  <c r="B11"/>
  <c r="B15"/>
  <c r="I16"/>
  <c r="G21"/>
  <c r="G16"/>
  <c r="H4"/>
  <c r="H27"/>
  <c r="F27"/>
  <c r="I28"/>
  <c r="G28"/>
  <c r="D28"/>
  <c r="E28" s="1"/>
  <c r="C27"/>
  <c r="B27"/>
  <c r="H19"/>
  <c r="F19"/>
  <c r="G31"/>
  <c r="I31"/>
  <c r="I20"/>
  <c r="G20"/>
  <c r="D31"/>
  <c r="C19"/>
  <c r="B19"/>
  <c r="D20"/>
  <c r="E20" s="1"/>
  <c r="H15"/>
  <c r="F15"/>
  <c r="D16"/>
  <c r="E16" s="1"/>
  <c r="C15"/>
  <c r="G14"/>
  <c r="F4"/>
  <c r="I22"/>
  <c r="G22"/>
  <c r="D22"/>
  <c r="E22" s="1"/>
  <c r="D10"/>
  <c r="E10" s="1"/>
  <c r="I24"/>
  <c r="I26"/>
  <c r="I29"/>
  <c r="I14"/>
  <c r="I7"/>
  <c r="I5"/>
  <c r="G29"/>
  <c r="G26"/>
  <c r="G24"/>
  <c r="G17"/>
  <c r="G7"/>
  <c r="G5"/>
  <c r="H25"/>
  <c r="F25"/>
  <c r="D29"/>
  <c r="E29" s="1"/>
  <c r="D26"/>
  <c r="E26" s="1"/>
  <c r="D24"/>
  <c r="E24" s="1"/>
  <c r="D21"/>
  <c r="E21" s="1"/>
  <c r="D18"/>
  <c r="D17"/>
  <c r="E17" s="1"/>
  <c r="D14"/>
  <c r="E14" s="1"/>
  <c r="D13"/>
  <c r="E13" s="1"/>
  <c r="D7"/>
  <c r="E7" s="1"/>
  <c r="D5"/>
  <c r="E5" s="1"/>
  <c r="C23"/>
  <c r="C25"/>
  <c r="B23"/>
  <c r="F4" i="1" l="1"/>
  <c r="I4" s="1"/>
  <c r="B4"/>
  <c r="G5"/>
  <c r="I5"/>
  <c r="D5"/>
  <c r="E5" s="1"/>
  <c r="D12"/>
  <c r="E12" s="1"/>
  <c r="H19"/>
  <c r="F19"/>
  <c r="D9"/>
  <c r="E9" s="1"/>
  <c r="C4"/>
  <c r="B19"/>
  <c r="I12"/>
  <c r="G12"/>
  <c r="G30" i="2"/>
  <c r="I30"/>
  <c r="D30"/>
  <c r="G19"/>
  <c r="D9"/>
  <c r="E9" s="1"/>
  <c r="I19"/>
  <c r="H32"/>
  <c r="H34" s="1"/>
  <c r="D19"/>
  <c r="E19" s="1"/>
  <c r="F32"/>
  <c r="F34" s="1"/>
  <c r="C34"/>
  <c r="C32"/>
  <c r="B34"/>
  <c r="B32"/>
  <c r="G11"/>
  <c r="I11"/>
  <c r="G4"/>
  <c r="I4"/>
  <c r="G15"/>
  <c r="I15"/>
  <c r="G25"/>
  <c r="I25"/>
  <c r="G27"/>
  <c r="I27"/>
  <c r="D11"/>
  <c r="E11" s="1"/>
  <c r="D15"/>
  <c r="E15" s="1"/>
  <c r="D25"/>
  <c r="E25" s="1"/>
  <c r="D27"/>
  <c r="D23"/>
  <c r="E23" s="1"/>
  <c r="G23"/>
  <c r="E4"/>
  <c r="G4" i="1" l="1"/>
  <c r="I19"/>
  <c r="D4"/>
  <c r="E4" s="1"/>
  <c r="C19"/>
  <c r="G19" s="1"/>
  <c r="D34" i="2"/>
  <c r="E34" s="1"/>
  <c r="D32"/>
  <c r="E32" s="1"/>
  <c r="E27"/>
  <c r="G32"/>
  <c r="I32"/>
  <c r="I34"/>
  <c r="G34"/>
  <c r="D19" i="1" l="1"/>
  <c r="E19" s="1"/>
</calcChain>
</file>

<file path=xl/sharedStrings.xml><?xml version="1.0" encoding="utf-8"?>
<sst xmlns="http://schemas.openxmlformats.org/spreadsheetml/2006/main" count="68" uniqueCount="59">
  <si>
    <t>Всего доходов</t>
  </si>
  <si>
    <t>в тыс. руб. к предыдущему году</t>
  </si>
  <si>
    <t>Налоговые доходы:</t>
  </si>
  <si>
    <t>Налог на доходы физических лиц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</si>
  <si>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</si>
  <si>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</si>
  <si>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</si>
  <si>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</si>
  <si>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Дотации</t>
  </si>
  <si>
    <t>Субвенции</t>
  </si>
  <si>
    <t>расходы</t>
  </si>
  <si>
    <t>Общегосударственные вопросы, всего</t>
  </si>
  <si>
    <t>Функционирование высшего должностного лица  органа местного самоуправления</t>
  </si>
  <si>
    <t>Функционирование высших  органов исполнительной власти местных администраций</t>
  </si>
  <si>
    <t>Национальная безопасность и правоохранительная деятельность, всего</t>
  </si>
  <si>
    <t>Защита населения и территории от последствий чрезвычайных ситуаций</t>
  </si>
  <si>
    <t>Национальная экономика, всего</t>
  </si>
  <si>
    <t xml:space="preserve">Другие вопросы в области национальной экономики </t>
  </si>
  <si>
    <t>Жилищно-коммунальное хозяйство, всего</t>
  </si>
  <si>
    <t>Коммунальное хозяйство</t>
  </si>
  <si>
    <t xml:space="preserve">Культура </t>
  </si>
  <si>
    <t>Социальная политика, всего</t>
  </si>
  <si>
    <t>Социальное обеспечение населения</t>
  </si>
  <si>
    <t>Всего расходов</t>
  </si>
  <si>
    <t>Общеэкономические вопросы</t>
  </si>
  <si>
    <t>итого:</t>
  </si>
  <si>
    <t>Условно утверждаемые расходы</t>
  </si>
  <si>
    <t>Приложение 1</t>
  </si>
  <si>
    <t>Приложение 2</t>
  </si>
  <si>
    <t>Национальная оборона</t>
  </si>
  <si>
    <t>Благоустройство</t>
  </si>
  <si>
    <t xml:space="preserve">Образование </t>
  </si>
  <si>
    <t>Культура и кинематография</t>
  </si>
  <si>
    <t>Жилищное хозяйство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</si>
  <si>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</si>
  <si>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</si>
  <si>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</si>
  <si>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>Органы внутренних дел</t>
  </si>
  <si>
    <t>Субсидии</t>
  </si>
  <si>
    <t>Иные межбюджетные трансферты</t>
  </si>
  <si>
    <t>Прочие безвозмездные поступления</t>
  </si>
  <si>
    <t>Мобилизационная  и вневойсковая подготовка</t>
  </si>
  <si>
    <t xml:space="preserve">Дорожное хозяйство </t>
  </si>
  <si>
    <t xml:space="preserve"> % к предыдущему году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</si>
  <si>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</si>
  <si>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 xml:space="preserve">Молодежная политика </t>
  </si>
  <si>
    <t>в % к предыдущему году</t>
  </si>
  <si>
    <t>Безвозмездные поступления от негосудаоственных организаций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</si>
  <si>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</si>
  <si>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</si>
  <si>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Анализ доходов бюджета  Абаканово сельского поселения на 2024 год и плановый период 2025 и 2026 годов </t>
  </si>
  <si>
    <t>Доходы от продажи материальных и нематериальных активов</t>
  </si>
  <si>
    <t>текущий год 2023</t>
  </si>
  <si>
    <t>очередной год 2024</t>
  </si>
  <si>
    <t>1й год планового периода 2025</t>
  </si>
  <si>
    <t>2й год планового периода 2026</t>
  </si>
  <si>
    <t xml:space="preserve">Анализ расходов бюджета Абакановского сельского поселения на 2024 год и плановый период 2025 и 2026 годов </t>
  </si>
  <si>
    <t>Налоговые и неналоговые доходы</t>
  </si>
  <si>
    <t>Безвозмездные поступления, 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</si>
</sst>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0" fontId="3" fillId="0" borderId="0" xfId="0" applyFont="1"/>
    <xf numFmtId="0" fontId="3" fillId="0" borderId="2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0" fontId="4" fillId="0" borderId="2" xfId="0" applyFont="1" applyBorder="1"/>
    <xf numFmtId="2" fontId="9" fillId="0" borderId="0" xfId="0" applyNumberFormat="1" applyFont="1" applyBorder="1" applyAlignment="1"/>
    <xf numFmtId="0" fontId="10" fillId="0" borderId="0" xfId="0" applyFont="1"/>
    <xf numFmtId="0" fontId="11" fillId="0" borderId="0" xfId="0" applyFont="1"/>
    <xf numFmtId="2" fontId="11" fillId="0" borderId="0" xfId="0" applyNumberFormat="1" applyFont="1"/>
    <xf numFmtId="0" fontId="5" fillId="0" borderId="0" xfId="0" applyFont="1"/>
    <xf numFmtId="0" fontId="5" fillId="0" borderId="0" xfId="0" applyFont="1" applyAlignment="1">
      <alignment wrapText="1"/>
    </xf>
    <xf numFmtId="0" fontId="12" fillId="0" borderId="0" xfId="0" applyFont="1"/>
    <xf numFmtId="2" fontId="12" fillId="0" borderId="0" xfId="0" applyNumberFormat="1" applyFont="1"/>
    <xf numFmtId="0" fontId="13" fillId="0" borderId="0" xfId="0" applyFont="1"/>
    <xf numFmtId="2" fontId="3" fillId="0" borderId="0" xfId="0" applyNumberFormat="1" applyFont="1"/>
    <xf numFmtId="164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5"/>
  <sheetViews>
    <sheetView tabSelected="1" workbookViewId="0">
      <selection activeCell="A12" sqref="A12"/>
    </sheetView>
  </sheetViews>
  <sheetFormatPr defaultRowHeight="15"/>
  <cols>
    <col min="1" max="1" width="43.5703125" customWidth="1"/>
    <col min="2" max="2" width="12" customWidth="1"/>
    <col min="3" max="3" width="12.140625" customWidth="1"/>
    <col min="4" max="4" width="11.85546875" customWidth="1"/>
    <col min="6" max="6" width="10.7109375" customWidth="1"/>
    <col min="7" max="7" width="10.28515625" customWidth="1"/>
    <col min="8" max="8" width="11.140625" customWidth="1"/>
  </cols>
  <sheetData>
    <row r="1" spans="1:9">
      <c r="H1" t="s">
        <v>27</v>
      </c>
    </row>
    <row r="2" spans="1:9">
      <c r="A2" t="s">
        <v>50</v>
      </c>
    </row>
    <row r="3" spans="1:9" ht="51">
      <c r="A3" s="14"/>
      <c r="B3" s="9" t="s">
        <v>52</v>
      </c>
      <c r="C3" s="9" t="s">
        <v>53</v>
      </c>
      <c r="D3" s="9" t="s">
        <v>1</v>
      </c>
      <c r="E3" s="9" t="s">
        <v>46</v>
      </c>
      <c r="F3" s="10" t="s">
        <v>54</v>
      </c>
      <c r="G3" s="9" t="s">
        <v>43</v>
      </c>
      <c r="H3" s="10" t="s">
        <v>55</v>
      </c>
      <c r="I3" s="9" t="s">
        <v>43</v>
      </c>
    </row>
    <row r="4" spans="1:9">
      <c r="A4" s="11" t="s">
        <v>57</v>
      </c>
      <c r="B4" s="36">
        <f>B5+B9</f>
        <v>2810</v>
      </c>
      <c r="C4" s="36">
        <f>C5+C9</f>
        <v>2742</v>
      </c>
      <c r="D4" s="36">
        <f>C4-B4</f>
        <v>-68</v>
      </c>
      <c r="E4" s="32">
        <f t="shared" ref="E4:E19" si="0">D4/B4*100</f>
        <v>-2.4199288256227756</v>
      </c>
      <c r="F4" s="36">
        <f>F5+F9</f>
        <v>2777</v>
      </c>
      <c r="G4" s="32">
        <f>(F4/C4*100)-100</f>
        <v>1.2764405543399135</v>
      </c>
      <c r="H4" s="36">
        <f>H5+H9</f>
        <v>2815</v>
      </c>
      <c r="I4" s="31">
        <f t="shared" ref="I4:I19" si="1">H4/F4*100-100</f>
        <v>1.36838314728125</v>
      </c>
    </row>
    <row r="5" spans="1:9">
      <c r="A5" s="11" t="s">
        <v>2</v>
      </c>
      <c r="B5" s="37">
        <f>B6+B7+B8</f>
        <v>2454</v>
      </c>
      <c r="C5" s="37">
        <f>C6+C7+C8</f>
        <v>2599</v>
      </c>
      <c r="D5" s="36">
        <f t="shared" ref="D5:D19" si="2">C5-B5</f>
        <v>145</v>
      </c>
      <c r="E5" s="32">
        <f t="shared" si="0"/>
        <v>5.9087204563977185</v>
      </c>
      <c r="F5" s="37">
        <f>F6+F7+F8</f>
        <v>2634</v>
      </c>
      <c r="G5" s="32">
        <f t="shared" ref="G5:G19" si="3">(F5/C5*100)-100</f>
        <v>1.3466717968449302</v>
      </c>
      <c r="H5" s="37">
        <f>H6+H7+H8</f>
        <v>2672</v>
      </c>
      <c r="I5" s="31">
        <f t="shared" si="1"/>
        <v>1.4426727410782121</v>
      </c>
    </row>
    <row r="6" spans="1:9" ht="25.5" customHeight="1">
      <c r="A6" s="6" t="s">
        <v>3</v>
      </c>
      <c r="B6" s="37">
        <v>423</v>
      </c>
      <c r="C6" s="37">
        <v>351</v>
      </c>
      <c r="D6" s="36">
        <f t="shared" si="2"/>
        <v>-72</v>
      </c>
      <c r="E6" s="32">
        <f t="shared" si="0"/>
        <v>-17.021276595744681</v>
      </c>
      <c r="F6" s="37">
        <v>369</v>
      </c>
      <c r="G6" s="32">
        <f t="shared" si="3"/>
        <v>5.1282051282051384</v>
      </c>
      <c r="H6" s="37">
        <v>390</v>
      </c>
      <c r="I6" s="31">
        <f t="shared" si="1"/>
        <v>5.6910569105691025</v>
      </c>
    </row>
    <row r="7" spans="1:9" ht="21.75" customHeight="1">
      <c r="A7" s="12" t="s">
        <v>4</v>
      </c>
      <c r="B7" s="37">
        <v>2029</v>
      </c>
      <c r="C7" s="37">
        <v>2246</v>
      </c>
      <c r="D7" s="36">
        <f t="shared" si="2"/>
        <v>217</v>
      </c>
      <c r="E7" s="32">
        <f t="shared" si="0"/>
        <v>10.694923607688517</v>
      </c>
      <c r="F7" s="37">
        <v>2263</v>
      </c>
      <c r="G7" s="32">
        <f t="shared" si="3"/>
        <v>0.75690115761352672</v>
      </c>
      <c r="H7" s="37">
        <v>2280</v>
      </c>
      <c r="I7" s="31">
        <f t="shared" si="1"/>
        <v>0.75121520106054618</v>
      </c>
    </row>
    <row r="8" spans="1:9" ht="24.75" customHeight="1">
      <c r="A8" s="6" t="s">
        <v>5</v>
      </c>
      <c r="B8" s="37">
        <v>2</v>
      </c>
      <c r="C8" s="37">
        <v>2</v>
      </c>
      <c r="D8" s="36">
        <f t="shared" si="2"/>
        <v>0</v>
      </c>
      <c r="E8" s="32">
        <f t="shared" si="0"/>
        <v>0</v>
      </c>
      <c r="F8" s="37">
        <v>2</v>
      </c>
      <c r="G8" s="32">
        <f t="shared" si="3"/>
        <v>0</v>
      </c>
      <c r="H8" s="37">
        <v>2</v>
      </c>
      <c r="I8" s="31">
        <f t="shared" si="1"/>
        <v>0</v>
      </c>
    </row>
    <row r="9" spans="1:9" ht="20.25" customHeight="1">
      <c r="A9" s="13" t="s">
        <v>6</v>
      </c>
      <c r="B9" s="36">
        <f>B10+B11</f>
        <v>356</v>
      </c>
      <c r="C9" s="36">
        <f>C10+C11</f>
        <v>143</v>
      </c>
      <c r="D9" s="36">
        <f t="shared" si="2"/>
        <v>-213</v>
      </c>
      <c r="E9" s="32">
        <f t="shared" si="0"/>
        <v>-59.831460674157299</v>
      </c>
      <c r="F9" s="36">
        <f>F10+F11</f>
        <v>143</v>
      </c>
      <c r="G9" s="32">
        <f t="shared" si="3"/>
        <v>0</v>
      </c>
      <c r="H9" s="36">
        <f>H10+H11</f>
        <v>143</v>
      </c>
      <c r="I9" s="31">
        <f t="shared" si="1"/>
        <v>0</v>
      </c>
    </row>
    <row r="10" spans="1:9" ht="38.25" customHeight="1">
      <c r="A10" s="6" t="s">
        <v>7</v>
      </c>
      <c r="B10" s="37">
        <v>143</v>
      </c>
      <c r="C10" s="37">
        <v>143</v>
      </c>
      <c r="D10" s="36">
        <f t="shared" si="2"/>
        <v>0</v>
      </c>
      <c r="E10" s="32">
        <f t="shared" si="0"/>
        <v>0</v>
      </c>
      <c r="F10" s="37">
        <v>143</v>
      </c>
      <c r="G10" s="32">
        <f t="shared" si="3"/>
        <v>0</v>
      </c>
      <c r="H10" s="37">
        <v>143</v>
      </c>
      <c r="I10" s="31">
        <f t="shared" si="1"/>
        <v>0</v>
      </c>
    </row>
    <row r="11" spans="1:9" ht="26.25">
      <c r="A11" s="6" t="s">
        <v>51</v>
      </c>
      <c r="B11" s="37">
        <v>213</v>
      </c>
      <c r="C11" s="37">
        <v>0</v>
      </c>
      <c r="D11" s="36">
        <f t="shared" si="2"/>
        <v>-213</v>
      </c>
      <c r="E11" s="32">
        <f t="shared" si="0"/>
        <v>-100</v>
      </c>
      <c r="F11" s="37">
        <v>0</v>
      </c>
      <c r="G11" s="32"/>
      <c r="H11" s="37">
        <v>0</v>
      </c>
      <c r="I11" s="31"/>
    </row>
    <row r="12" spans="1:9" ht="21.75" customHeight="1">
      <c r="A12" s="11" t="s">
        <v>58</v>
      </c>
      <c r="B12" s="36">
        <f>B13+B14+B15+B16+B17+B18</f>
        <v>12142.400000000001</v>
      </c>
      <c r="C12" s="36">
        <f>C13+C14+C15+C16+C17+C18</f>
        <v>16240.900000000001</v>
      </c>
      <c r="D12" s="36">
        <f t="shared" si="2"/>
        <v>4098.5</v>
      </c>
      <c r="E12" s="32">
        <f t="shared" si="0"/>
        <v>33.753623665832123</v>
      </c>
      <c r="F12" s="36">
        <f>F13+F14+F15+F16+F17+F18</f>
        <v>7699.1</v>
      </c>
      <c r="G12" s="32">
        <f t="shared" si="3"/>
        <v>-52.594375927442449</v>
      </c>
      <c r="H12" s="36">
        <f>H13+H14+H15+H16+H17+H18</f>
        <v>7837.1</v>
      </c>
      <c r="I12" s="31">
        <f t="shared" si="1"/>
        <v>1.792417295528054</v>
      </c>
    </row>
    <row r="13" spans="1:9" ht="27" customHeight="1">
      <c r="A13" s="6" t="s">
        <v>8</v>
      </c>
      <c r="B13" s="37">
        <v>6895.8</v>
      </c>
      <c r="C13" s="37">
        <v>7914.5</v>
      </c>
      <c r="D13" s="36">
        <f t="shared" si="2"/>
        <v>1018.6999999999998</v>
      </c>
      <c r="E13" s="32">
        <f t="shared" si="0"/>
        <v>14.772760230865162</v>
      </c>
      <c r="F13" s="37">
        <v>7158.6</v>
      </c>
      <c r="G13" s="32">
        <f t="shared" si="3"/>
        <v>-9.5508244361614771</v>
      </c>
      <c r="H13" s="37">
        <v>7296.6</v>
      </c>
      <c r="I13" s="31">
        <f t="shared" si="1"/>
        <v>1.9277512362752418</v>
      </c>
    </row>
    <row r="14" spans="1:9" ht="24" customHeight="1">
      <c r="A14" s="6" t="s">
        <v>38</v>
      </c>
      <c r="B14" s="37">
        <v>2010.7</v>
      </c>
      <c r="C14" s="37">
        <v>1647.1</v>
      </c>
      <c r="D14" s="36">
        <f t="shared" si="2"/>
        <v>-363.60000000000014</v>
      </c>
      <c r="E14" s="32">
        <f t="shared" si="0"/>
        <v>-18.08325458795445</v>
      </c>
      <c r="F14" s="37">
        <v>538.5</v>
      </c>
      <c r="G14" s="32">
        <f t="shared" si="3"/>
        <v>-67.306174488494932</v>
      </c>
      <c r="H14" s="37">
        <v>538.5</v>
      </c>
      <c r="I14" s="31">
        <f t="shared" si="1"/>
        <v>0</v>
      </c>
    </row>
    <row r="15" spans="1:9" ht="18" customHeight="1">
      <c r="A15" s="6" t="s">
        <v>9</v>
      </c>
      <c r="B15" s="37">
        <v>334.5</v>
      </c>
      <c r="C15" s="37">
        <v>2</v>
      </c>
      <c r="D15" s="36">
        <f t="shared" si="2"/>
        <v>-332.5</v>
      </c>
      <c r="E15" s="32">
        <f t="shared" si="0"/>
        <v>-99.402092675635274</v>
      </c>
      <c r="F15" s="37">
        <v>2</v>
      </c>
      <c r="G15" s="32">
        <f t="shared" si="3"/>
        <v>0</v>
      </c>
      <c r="H15" s="37">
        <v>2</v>
      </c>
      <c r="I15" s="31">
        <f t="shared" si="1"/>
        <v>0</v>
      </c>
    </row>
    <row r="16" spans="1:9" ht="16.5" customHeight="1">
      <c r="A16" s="6" t="s">
        <v>39</v>
      </c>
      <c r="B16" s="37">
        <v>2631.2</v>
      </c>
      <c r="C16" s="37">
        <v>6677.3</v>
      </c>
      <c r="D16" s="36">
        <f t="shared" si="2"/>
        <v>4046.1000000000004</v>
      </c>
      <c r="E16" s="32">
        <f t="shared" si="0"/>
        <v>153.77394344785651</v>
      </c>
      <c r="F16" s="37">
        <v>0</v>
      </c>
      <c r="G16" s="32">
        <f t="shared" si="3"/>
        <v>-100</v>
      </c>
      <c r="H16" s="37">
        <v>0</v>
      </c>
      <c r="I16" s="31"/>
    </row>
    <row r="17" spans="1:9" ht="28.5" customHeight="1">
      <c r="A17" s="6" t="s">
        <v>47</v>
      </c>
      <c r="B17" s="37">
        <v>108</v>
      </c>
      <c r="C17" s="37"/>
      <c r="D17" s="36">
        <f t="shared" si="2"/>
        <v>-108</v>
      </c>
      <c r="E17" s="32">
        <f t="shared" si="0"/>
        <v>-100</v>
      </c>
      <c r="F17" s="37"/>
      <c r="G17" s="32"/>
      <c r="H17" s="37"/>
      <c r="I17" s="31"/>
    </row>
    <row r="18" spans="1:9" ht="17.25" customHeight="1">
      <c r="A18" s="6" t="s">
        <v>40</v>
      </c>
      <c r="B18" s="37">
        <v>162.19999999999999</v>
      </c>
      <c r="C18" s="37"/>
      <c r="D18" s="36">
        <f t="shared" si="2"/>
        <v>-162.19999999999999</v>
      </c>
      <c r="E18" s="32">
        <f t="shared" si="0"/>
        <v>-100</v>
      </c>
      <c r="F18" s="37"/>
      <c r="G18" s="32"/>
      <c r="H18" s="37"/>
      <c r="I18" s="31"/>
    </row>
    <row r="19" spans="1:9" ht="26.25" customHeight="1">
      <c r="A19" s="6" t="s">
        <v>0</v>
      </c>
      <c r="B19" s="37">
        <f>B4+B12</f>
        <v>14952.400000000001</v>
      </c>
      <c r="C19" s="37">
        <f>C4+C12</f>
        <v>18982.900000000001</v>
      </c>
      <c r="D19" s="36">
        <f t="shared" si="2"/>
        <v>4030.5</v>
      </c>
      <c r="E19" s="32">
        <f t="shared" si="0"/>
        <v>26.955538910141513</v>
      </c>
      <c r="F19" s="37">
        <f>F4+F12</f>
        <v>10476.1</v>
      </c>
      <c r="G19" s="32">
        <f t="shared" si="3"/>
        <v>-44.812963245868652</v>
      </c>
      <c r="H19" s="37">
        <f>H4+H12</f>
        <v>10652.1</v>
      </c>
      <c r="I19" s="31">
        <f t="shared" si="1"/>
        <v>1.6800145092162211</v>
      </c>
    </row>
    <row r="20" spans="1:9">
      <c r="A20" s="2"/>
      <c r="B20" s="20"/>
      <c r="C20" s="5"/>
      <c r="D20" s="5"/>
      <c r="E20" s="5"/>
      <c r="F20" s="5"/>
      <c r="G20" s="24"/>
      <c r="H20" s="24"/>
      <c r="I20" s="5"/>
    </row>
    <row r="21" spans="1:9">
      <c r="A21" s="3"/>
      <c r="B21" s="4"/>
      <c r="C21" s="4"/>
      <c r="D21" s="5"/>
      <c r="E21" s="4"/>
      <c r="F21" s="19"/>
      <c r="G21" s="4"/>
      <c r="H21" s="4"/>
      <c r="I21" s="4"/>
    </row>
    <row r="22" spans="1:9">
      <c r="A22" s="3"/>
      <c r="B22" s="4"/>
      <c r="C22" s="4"/>
      <c r="D22" s="4"/>
      <c r="E22" s="4"/>
      <c r="F22" s="19"/>
      <c r="G22" s="4"/>
      <c r="H22" s="4"/>
      <c r="I22" s="4"/>
    </row>
    <row r="23" spans="1:9">
      <c r="A23" s="3"/>
      <c r="B23" s="4"/>
      <c r="C23" s="4"/>
      <c r="D23" s="4"/>
      <c r="E23" s="4"/>
      <c r="F23" s="19"/>
      <c r="G23" s="4"/>
      <c r="H23" s="4"/>
      <c r="I23" s="4"/>
    </row>
    <row r="24" spans="1:9">
      <c r="A24" s="3"/>
      <c r="B24" s="4"/>
      <c r="C24" s="4"/>
      <c r="D24" s="4"/>
      <c r="E24" s="4"/>
      <c r="F24" s="4"/>
      <c r="G24" s="4"/>
      <c r="H24" s="4"/>
      <c r="I24" s="4"/>
    </row>
    <row r="25" spans="1:9">
      <c r="A25" s="3"/>
      <c r="B25" s="4"/>
      <c r="C25" s="4"/>
      <c r="D25" s="4"/>
      <c r="E25" s="4"/>
      <c r="F25" s="4"/>
      <c r="G25" s="4"/>
      <c r="H25" s="4"/>
      <c r="I25" s="4"/>
    </row>
    <row r="26" spans="1:9">
      <c r="A26" s="3"/>
      <c r="B26" s="4"/>
      <c r="C26" s="4"/>
      <c r="D26" s="4"/>
      <c r="E26" s="4"/>
      <c r="F26" s="4"/>
      <c r="G26" s="4"/>
      <c r="H26" s="4"/>
      <c r="I26" s="4"/>
    </row>
    <row r="27" spans="1:9">
      <c r="A27" s="3"/>
      <c r="B27" s="4"/>
      <c r="C27" s="4"/>
      <c r="D27" s="4"/>
      <c r="E27" s="4"/>
      <c r="F27" s="4"/>
      <c r="G27" s="4"/>
      <c r="H27" s="4"/>
      <c r="I27" s="4"/>
    </row>
    <row r="28" spans="1:9">
      <c r="A28" s="3"/>
      <c r="B28" s="4"/>
      <c r="C28" s="4"/>
      <c r="D28" s="4"/>
      <c r="E28" s="4"/>
      <c r="F28" s="4"/>
      <c r="G28" s="4"/>
      <c r="H28" s="4"/>
      <c r="I28" s="4"/>
    </row>
    <row r="29" spans="1:9">
      <c r="A29" s="3"/>
      <c r="B29" s="4"/>
      <c r="C29" s="4"/>
      <c r="D29" s="4"/>
      <c r="E29" s="4"/>
      <c r="F29" s="4"/>
      <c r="G29" s="4"/>
      <c r="H29" s="4"/>
      <c r="I29" s="4"/>
    </row>
    <row r="30" spans="1:9">
      <c r="A30" s="3"/>
      <c r="B30" s="4"/>
      <c r="C30" s="4"/>
      <c r="D30" s="4"/>
      <c r="E30" s="4"/>
      <c r="F30" s="4"/>
      <c r="G30" s="4"/>
      <c r="H30" s="4"/>
      <c r="I30" s="4"/>
    </row>
    <row r="31" spans="1:9">
      <c r="A31" s="3"/>
      <c r="B31" s="4"/>
      <c r="C31" s="4"/>
      <c r="D31" s="4"/>
      <c r="E31" s="4"/>
      <c r="F31" s="4"/>
      <c r="G31" s="4"/>
      <c r="H31" s="4"/>
      <c r="I31" s="4"/>
    </row>
    <row r="32" spans="1:9">
      <c r="A32" s="3"/>
      <c r="B32" s="4"/>
      <c r="C32" s="4"/>
      <c r="D32" s="4"/>
      <c r="E32" s="4"/>
      <c r="F32" s="4"/>
      <c r="G32" s="4"/>
      <c r="H32" s="4"/>
      <c r="I32" s="4"/>
    </row>
    <row r="33" spans="1:9">
      <c r="A33" s="3"/>
      <c r="B33" s="4"/>
      <c r="C33" s="4"/>
      <c r="D33" s="4"/>
      <c r="E33" s="4"/>
      <c r="F33" s="4"/>
      <c r="G33" s="4"/>
      <c r="H33" s="4"/>
      <c r="I33" s="4"/>
    </row>
    <row r="34" spans="1:9">
      <c r="A34" s="3"/>
      <c r="B34" s="4"/>
      <c r="C34" s="4"/>
      <c r="D34" s="4"/>
      <c r="E34" s="4"/>
      <c r="F34" s="4"/>
      <c r="G34" s="4"/>
      <c r="H34" s="4"/>
      <c r="I34" s="4"/>
    </row>
    <row r="35" spans="1:9">
      <c r="A35" s="3"/>
      <c r="B35" s="4"/>
      <c r="C35" s="4"/>
      <c r="D35" s="4"/>
      <c r="E35" s="4"/>
      <c r="F35" s="4"/>
      <c r="G35" s="4"/>
      <c r="H35" s="4"/>
      <c r="I35" s="4"/>
    </row>
    <row r="36" spans="1:9">
      <c r="A36" s="3"/>
      <c r="B36" s="4"/>
      <c r="C36" s="4"/>
      <c r="D36" s="4"/>
      <c r="E36" s="4"/>
      <c r="F36" s="4"/>
      <c r="G36" s="4"/>
      <c r="H36" s="4"/>
      <c r="I36" s="4"/>
    </row>
    <row r="37" spans="1:9">
      <c r="A37" s="3"/>
      <c r="B37" s="4"/>
      <c r="C37" s="4"/>
      <c r="D37" s="4"/>
      <c r="E37" s="4"/>
      <c r="F37" s="4"/>
      <c r="G37" s="4"/>
      <c r="H37" s="4"/>
      <c r="I37" s="4"/>
    </row>
    <row r="38" spans="1:9">
      <c r="A38" s="3"/>
      <c r="B38" s="4"/>
      <c r="C38" s="4"/>
      <c r="D38" s="4"/>
      <c r="E38" s="4"/>
      <c r="F38" s="4"/>
      <c r="G38" s="4"/>
      <c r="H38" s="4"/>
      <c r="I38" s="4"/>
    </row>
    <row r="39" spans="1:9">
      <c r="A39" s="3"/>
      <c r="B39" s="4"/>
      <c r="C39" s="4"/>
      <c r="D39" s="4"/>
      <c r="E39" s="4"/>
      <c r="F39" s="4"/>
      <c r="G39" s="4"/>
      <c r="H39" s="4"/>
      <c r="I39" s="4"/>
    </row>
    <row r="40" spans="1:9">
      <c r="A40" s="3"/>
      <c r="B40" s="4"/>
      <c r="C40" s="4"/>
      <c r="D40" s="4"/>
      <c r="E40" s="4"/>
      <c r="F40" s="4"/>
      <c r="G40" s="4"/>
      <c r="H40" s="4"/>
      <c r="I40" s="4"/>
    </row>
    <row r="41" spans="1:9">
      <c r="A41" s="3"/>
      <c r="B41" s="4"/>
      <c r="C41" s="4"/>
      <c r="D41" s="4"/>
      <c r="E41" s="4"/>
      <c r="F41" s="4"/>
      <c r="G41" s="4"/>
      <c r="H41" s="4"/>
      <c r="I41" s="4"/>
    </row>
    <row r="42" spans="1:9">
      <c r="A42" s="3"/>
      <c r="B42" s="4"/>
      <c r="C42" s="4"/>
      <c r="D42" s="4"/>
      <c r="E42" s="4"/>
      <c r="F42" s="4"/>
      <c r="G42" s="4"/>
      <c r="H42" s="4"/>
      <c r="I42" s="4"/>
    </row>
    <row r="43" spans="1:9">
      <c r="A43" s="3"/>
      <c r="B43" s="4"/>
      <c r="C43" s="4"/>
      <c r="D43" s="4"/>
      <c r="E43" s="4"/>
      <c r="F43" s="4"/>
      <c r="G43" s="4"/>
      <c r="H43" s="4"/>
      <c r="I43" s="4"/>
    </row>
    <row r="44" spans="1:9">
      <c r="A44" s="3"/>
      <c r="B44" s="4"/>
      <c r="C44" s="4"/>
      <c r="D44" s="4"/>
      <c r="E44" s="4"/>
      <c r="F44" s="4"/>
      <c r="G44" s="4"/>
      <c r="H44" s="4"/>
      <c r="I44" s="4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3"/>
      <c r="B115" s="3"/>
      <c r="C115" s="3"/>
      <c r="D115" s="3"/>
      <c r="E115" s="3"/>
      <c r="F115" s="3"/>
      <c r="G115" s="3"/>
      <c r="H115" s="3"/>
      <c r="I115" s="3"/>
    </row>
    <row r="116" spans="1:9">
      <c r="A116" s="3"/>
      <c r="B116" s="3"/>
      <c r="C116" s="3"/>
      <c r="D116" s="3"/>
      <c r="E116" s="3"/>
      <c r="F116" s="3"/>
      <c r="G116" s="3"/>
      <c r="H116" s="3"/>
      <c r="I116" s="3"/>
    </row>
    <row r="117" spans="1:9">
      <c r="A117" s="3"/>
      <c r="B117" s="3"/>
      <c r="C117" s="3"/>
      <c r="D117" s="3"/>
      <c r="E117" s="3"/>
      <c r="F117" s="3"/>
      <c r="G117" s="3"/>
      <c r="H117" s="3"/>
      <c r="I117" s="3"/>
    </row>
    <row r="118" spans="1:9">
      <c r="A118" s="3"/>
      <c r="B118" s="3"/>
      <c r="C118" s="3"/>
      <c r="D118" s="3"/>
      <c r="E118" s="3"/>
      <c r="F118" s="3"/>
      <c r="G118" s="3"/>
      <c r="H118" s="3"/>
      <c r="I118" s="3"/>
    </row>
    <row r="119" spans="1:9">
      <c r="A119" s="3"/>
      <c r="B119" s="3"/>
      <c r="C119" s="3"/>
      <c r="D119" s="3"/>
      <c r="E119" s="3"/>
      <c r="F119" s="3"/>
      <c r="G119" s="3"/>
      <c r="H119" s="3"/>
      <c r="I119" s="3"/>
    </row>
    <row r="120" spans="1:9">
      <c r="A120" s="3"/>
      <c r="B120" s="3"/>
      <c r="C120" s="3"/>
      <c r="D120" s="3"/>
      <c r="E120" s="3"/>
      <c r="F120" s="3"/>
      <c r="G120" s="3"/>
      <c r="H120" s="3"/>
      <c r="I120" s="3"/>
    </row>
    <row r="121" spans="1:9">
      <c r="A121" s="3"/>
      <c r="B121" s="3"/>
      <c r="C121" s="3"/>
      <c r="D121" s="3"/>
      <c r="E121" s="3"/>
      <c r="F121" s="3"/>
      <c r="G121" s="3"/>
      <c r="H121" s="3"/>
      <c r="I121" s="3"/>
    </row>
    <row r="122" spans="1:9">
      <c r="A122" s="3"/>
      <c r="B122" s="3"/>
      <c r="C122" s="3"/>
      <c r="D122" s="3"/>
      <c r="E122" s="3"/>
      <c r="F122" s="3"/>
      <c r="G122" s="3"/>
      <c r="H122" s="3"/>
      <c r="I122" s="3"/>
    </row>
    <row r="123" spans="1:9">
      <c r="A123" s="3"/>
      <c r="B123" s="3"/>
      <c r="C123" s="3"/>
      <c r="D123" s="3"/>
      <c r="E123" s="3"/>
      <c r="F123" s="3"/>
      <c r="G123" s="3"/>
      <c r="H123" s="3"/>
      <c r="I123" s="3"/>
    </row>
    <row r="124" spans="1:9">
      <c r="A124" s="3"/>
      <c r="B124" s="3"/>
      <c r="C124" s="3"/>
      <c r="D124" s="3"/>
      <c r="E124" s="3"/>
      <c r="F124" s="3"/>
      <c r="G124" s="3"/>
      <c r="H124" s="3"/>
      <c r="I124" s="3"/>
    </row>
    <row r="125" spans="1:9">
      <c r="A125" s="3"/>
      <c r="B125" s="3"/>
      <c r="C125" s="3"/>
      <c r="D125" s="3"/>
      <c r="E125" s="3"/>
      <c r="F125" s="3"/>
      <c r="G125" s="3"/>
      <c r="H125" s="3"/>
      <c r="I125" s="3"/>
    </row>
    <row r="126" spans="1:9">
      <c r="A126" s="3"/>
      <c r="B126" s="3"/>
      <c r="C126" s="3"/>
      <c r="D126" s="3"/>
      <c r="E126" s="3"/>
      <c r="F126" s="3"/>
      <c r="G126" s="3"/>
      <c r="H126" s="3"/>
      <c r="I126" s="3"/>
    </row>
    <row r="127" spans="1:9">
      <c r="A127" s="3"/>
      <c r="B127" s="3"/>
      <c r="C127" s="3"/>
      <c r="D127" s="3"/>
      <c r="E127" s="3"/>
      <c r="F127" s="3"/>
      <c r="G127" s="3"/>
      <c r="H127" s="3"/>
      <c r="I127" s="3"/>
    </row>
    <row r="128" spans="1:9">
      <c r="A128" s="3"/>
      <c r="B128" s="3"/>
      <c r="C128" s="3"/>
      <c r="D128" s="3"/>
      <c r="E128" s="3"/>
      <c r="F128" s="3"/>
      <c r="G128" s="3"/>
      <c r="H128" s="3"/>
      <c r="I128" s="3"/>
    </row>
    <row r="129" spans="1:9">
      <c r="A129" s="3"/>
      <c r="B129" s="3"/>
      <c r="C129" s="3"/>
      <c r="D129" s="3"/>
      <c r="E129" s="3"/>
      <c r="F129" s="3"/>
      <c r="G129" s="3"/>
      <c r="H129" s="3"/>
      <c r="I129" s="3"/>
    </row>
    <row r="130" spans="1:9">
      <c r="A130" s="3"/>
      <c r="B130" s="3"/>
      <c r="C130" s="3"/>
      <c r="D130" s="3"/>
      <c r="E130" s="3"/>
      <c r="F130" s="3"/>
      <c r="G130" s="3"/>
      <c r="H130" s="3"/>
      <c r="I130" s="3"/>
    </row>
    <row r="131" spans="1:9">
      <c r="A131" s="3"/>
      <c r="B131" s="3"/>
      <c r="C131" s="3"/>
      <c r="D131" s="3"/>
      <c r="E131" s="3"/>
      <c r="F131" s="3"/>
      <c r="G131" s="3"/>
      <c r="H131" s="3"/>
      <c r="I131" s="3"/>
    </row>
    <row r="132" spans="1:9">
      <c r="A132" s="3"/>
      <c r="B132" s="3"/>
      <c r="C132" s="3"/>
      <c r="D132" s="3"/>
      <c r="E132" s="3"/>
      <c r="F132" s="3"/>
      <c r="G132" s="3"/>
      <c r="H132" s="3"/>
      <c r="I132" s="3"/>
    </row>
    <row r="133" spans="1:9">
      <c r="A133" s="3"/>
      <c r="B133" s="3"/>
      <c r="C133" s="3"/>
      <c r="D133" s="3"/>
      <c r="E133" s="3"/>
      <c r="F133" s="3"/>
      <c r="G133" s="3"/>
      <c r="H133" s="3"/>
      <c r="I133" s="3"/>
    </row>
    <row r="134" spans="1:9">
      <c r="A134" s="3"/>
      <c r="B134" s="3"/>
      <c r="C134" s="3"/>
      <c r="D134" s="3"/>
      <c r="E134" s="3"/>
      <c r="F134" s="3"/>
      <c r="G134" s="3"/>
      <c r="H134" s="3"/>
      <c r="I134" s="3"/>
    </row>
    <row r="135" spans="1:9">
      <c r="A135" s="3"/>
      <c r="B135" s="3"/>
      <c r="C135" s="3"/>
      <c r="D135" s="3"/>
      <c r="E135" s="3"/>
      <c r="F135" s="3"/>
      <c r="G135" s="3"/>
      <c r="H135" s="3"/>
      <c r="I135" s="3"/>
    </row>
    <row r="136" spans="1:9">
      <c r="A136" s="3"/>
      <c r="B136" s="3"/>
      <c r="C136" s="3"/>
      <c r="D136" s="3"/>
      <c r="E136" s="3"/>
      <c r="F136" s="3"/>
      <c r="G136" s="3"/>
      <c r="H136" s="3"/>
      <c r="I136" s="3"/>
    </row>
    <row r="137" spans="1:9">
      <c r="A137" s="3"/>
      <c r="B137" s="3"/>
      <c r="C137" s="3"/>
      <c r="D137" s="3"/>
      <c r="E137" s="3"/>
      <c r="F137" s="3"/>
      <c r="G137" s="3"/>
      <c r="H137" s="3"/>
      <c r="I137" s="3"/>
    </row>
    <row r="138" spans="1:9">
      <c r="A138" s="3"/>
      <c r="B138" s="3"/>
      <c r="C138" s="3"/>
      <c r="D138" s="3"/>
      <c r="E138" s="3"/>
      <c r="F138" s="3"/>
      <c r="G138" s="3"/>
      <c r="H138" s="3"/>
      <c r="I138" s="3"/>
    </row>
    <row r="139" spans="1:9">
      <c r="A139" s="3"/>
      <c r="B139" s="3"/>
      <c r="C139" s="3"/>
      <c r="D139" s="3"/>
      <c r="E139" s="3"/>
      <c r="F139" s="3"/>
      <c r="G139" s="3"/>
      <c r="H139" s="3"/>
      <c r="I139" s="3"/>
    </row>
    <row r="140" spans="1:9">
      <c r="A140" s="3"/>
      <c r="B140" s="3"/>
      <c r="C140" s="3"/>
      <c r="D140" s="3"/>
      <c r="E140" s="3"/>
      <c r="F140" s="3"/>
      <c r="G140" s="3"/>
      <c r="H140" s="3"/>
      <c r="I140" s="3"/>
    </row>
    <row r="141" spans="1:9">
      <c r="A141" s="3"/>
      <c r="B141" s="3"/>
      <c r="C141" s="3"/>
      <c r="D141" s="3"/>
      <c r="E141" s="3"/>
      <c r="F141" s="3"/>
      <c r="G141" s="3"/>
      <c r="H141" s="3"/>
      <c r="I141" s="3"/>
    </row>
    <row r="142" spans="1:9">
      <c r="A142" s="3"/>
      <c r="B142" s="3"/>
      <c r="C142" s="3"/>
      <c r="D142" s="3"/>
      <c r="E142" s="3"/>
      <c r="F142" s="3"/>
      <c r="G142" s="3"/>
      <c r="H142" s="3"/>
      <c r="I142" s="3"/>
    </row>
    <row r="143" spans="1:9">
      <c r="A143" s="3"/>
      <c r="B143" s="3"/>
      <c r="C143" s="3"/>
      <c r="D143" s="3"/>
      <c r="E143" s="3"/>
      <c r="F143" s="3"/>
      <c r="G143" s="3"/>
      <c r="H143" s="3"/>
      <c r="I143" s="3"/>
    </row>
    <row r="144" spans="1:9">
      <c r="A144" s="3"/>
      <c r="B144" s="3"/>
      <c r="C144" s="3"/>
      <c r="D144" s="3"/>
      <c r="E144" s="3"/>
      <c r="F144" s="3"/>
      <c r="G144" s="3"/>
      <c r="H144" s="3"/>
      <c r="I144" s="3"/>
    </row>
    <row r="145" spans="1:9">
      <c r="A145" s="3"/>
      <c r="B145" s="3"/>
      <c r="C145" s="3"/>
      <c r="D145" s="3"/>
      <c r="E145" s="3"/>
      <c r="F145" s="3"/>
      <c r="G145" s="3"/>
      <c r="H145" s="3"/>
      <c r="I145" s="3"/>
    </row>
    <row r="146" spans="1:9">
      <c r="A146" s="3"/>
      <c r="B146" s="3"/>
      <c r="C146" s="3"/>
      <c r="D146" s="3"/>
      <c r="E146" s="3"/>
      <c r="F146" s="3"/>
      <c r="G146" s="3"/>
      <c r="H146" s="3"/>
      <c r="I146" s="3"/>
    </row>
    <row r="147" spans="1:9">
      <c r="A147" s="3"/>
      <c r="B147" s="3"/>
      <c r="C147" s="3"/>
      <c r="D147" s="3"/>
      <c r="E147" s="3"/>
      <c r="F147" s="3"/>
      <c r="G147" s="3"/>
      <c r="H147" s="3"/>
      <c r="I147" s="3"/>
    </row>
    <row r="148" spans="1:9">
      <c r="A148" s="3"/>
      <c r="B148" s="3"/>
      <c r="C148" s="3"/>
      <c r="D148" s="3"/>
      <c r="E148" s="3"/>
      <c r="F148" s="3"/>
      <c r="G148" s="3"/>
      <c r="H148" s="3"/>
      <c r="I148" s="3"/>
    </row>
    <row r="149" spans="1:9">
      <c r="A149" s="3"/>
      <c r="B149" s="3"/>
      <c r="C149" s="3"/>
      <c r="D149" s="3"/>
      <c r="E149" s="3"/>
      <c r="F149" s="3"/>
      <c r="G149" s="3"/>
      <c r="H149" s="3"/>
      <c r="I149" s="3"/>
    </row>
    <row r="150" spans="1:9">
      <c r="A150" s="3"/>
      <c r="B150" s="3"/>
      <c r="C150" s="3"/>
      <c r="D150" s="3"/>
      <c r="E150" s="3"/>
      <c r="F150" s="3"/>
      <c r="G150" s="3"/>
      <c r="H150" s="3"/>
      <c r="I150" s="3"/>
    </row>
    <row r="151" spans="1:9">
      <c r="A151" s="3"/>
      <c r="B151" s="3"/>
      <c r="C151" s="3"/>
      <c r="D151" s="3"/>
      <c r="E151" s="3"/>
      <c r="F151" s="3"/>
      <c r="G151" s="3"/>
      <c r="H151" s="3"/>
      <c r="I151" s="3"/>
    </row>
    <row r="152" spans="1:9">
      <c r="A152" s="3"/>
      <c r="B152" s="3"/>
      <c r="C152" s="3"/>
      <c r="D152" s="3"/>
      <c r="E152" s="3"/>
      <c r="F152" s="3"/>
      <c r="G152" s="3"/>
      <c r="H152" s="3"/>
      <c r="I152" s="3"/>
    </row>
    <row r="153" spans="1:9">
      <c r="A153" s="3"/>
      <c r="B153" s="3"/>
      <c r="C153" s="3"/>
      <c r="D153" s="3"/>
      <c r="E153" s="3"/>
      <c r="F153" s="3"/>
      <c r="G153" s="3"/>
      <c r="H153" s="3"/>
      <c r="I153" s="3"/>
    </row>
    <row r="154" spans="1:9">
      <c r="A154" s="3"/>
      <c r="B154" s="3"/>
      <c r="C154" s="3"/>
      <c r="D154" s="3"/>
      <c r="E154" s="3"/>
      <c r="F154" s="3"/>
      <c r="G154" s="3"/>
      <c r="H154" s="3"/>
      <c r="I154" s="3"/>
    </row>
    <row r="155" spans="1:9">
      <c r="A155" s="3"/>
      <c r="B155" s="3"/>
      <c r="C155" s="3"/>
      <c r="D155" s="3"/>
      <c r="E155" s="3"/>
      <c r="F155" s="3"/>
      <c r="G155" s="3"/>
      <c r="H155" s="3"/>
      <c r="I155" s="3"/>
    </row>
    <row r="156" spans="1:9">
      <c r="A156" s="3"/>
      <c r="B156" s="3"/>
      <c r="C156" s="3"/>
      <c r="D156" s="3"/>
      <c r="E156" s="3"/>
      <c r="F156" s="3"/>
      <c r="G156" s="3"/>
      <c r="H156" s="3"/>
      <c r="I156" s="3"/>
    </row>
    <row r="157" spans="1:9">
      <c r="A157" s="3"/>
      <c r="B157" s="3"/>
      <c r="C157" s="3"/>
      <c r="D157" s="3"/>
      <c r="E157" s="3"/>
      <c r="F157" s="3"/>
      <c r="G157" s="3"/>
      <c r="H157" s="3"/>
      <c r="I157" s="3"/>
    </row>
    <row r="158" spans="1:9">
      <c r="A158" s="3"/>
      <c r="B158" s="3"/>
      <c r="C158" s="3"/>
      <c r="D158" s="3"/>
      <c r="E158" s="3"/>
      <c r="F158" s="3"/>
      <c r="G158" s="3"/>
      <c r="H158" s="3"/>
      <c r="I158" s="3"/>
    </row>
    <row r="159" spans="1:9">
      <c r="A159" s="3"/>
      <c r="B159" s="3"/>
      <c r="C159" s="3"/>
      <c r="D159" s="3"/>
      <c r="E159" s="3"/>
      <c r="F159" s="3"/>
      <c r="G159" s="3"/>
      <c r="H159" s="3"/>
      <c r="I159" s="3"/>
    </row>
    <row r="160" spans="1:9">
      <c r="A160" s="3"/>
      <c r="B160" s="3"/>
      <c r="C160" s="3"/>
      <c r="D160" s="3"/>
      <c r="E160" s="3"/>
      <c r="F160" s="3"/>
      <c r="G160" s="3"/>
      <c r="H160" s="3"/>
      <c r="I160" s="3"/>
    </row>
    <row r="161" spans="1:9">
      <c r="A161" s="3"/>
      <c r="B161" s="3"/>
      <c r="C161" s="3"/>
      <c r="D161" s="3"/>
      <c r="E161" s="3"/>
      <c r="F161" s="3"/>
      <c r="G161" s="3"/>
      <c r="H161" s="3"/>
      <c r="I161" s="3"/>
    </row>
    <row r="162" spans="1:9">
      <c r="A162" s="3"/>
      <c r="B162" s="3"/>
      <c r="C162" s="3"/>
      <c r="D162" s="3"/>
      <c r="E162" s="3"/>
      <c r="F162" s="3"/>
      <c r="G162" s="3"/>
      <c r="H162" s="3"/>
      <c r="I162" s="3"/>
    </row>
    <row r="163" spans="1:9">
      <c r="A163" s="3"/>
      <c r="B163" s="3"/>
      <c r="C163" s="3"/>
      <c r="D163" s="3"/>
      <c r="E163" s="3"/>
      <c r="F163" s="3"/>
      <c r="G163" s="3"/>
      <c r="H163" s="3"/>
      <c r="I163" s="3"/>
    </row>
    <row r="164" spans="1:9">
      <c r="A164" s="3"/>
      <c r="B164" s="3"/>
      <c r="C164" s="3"/>
      <c r="D164" s="3"/>
      <c r="E164" s="3"/>
      <c r="F164" s="3"/>
      <c r="G164" s="3"/>
      <c r="H164" s="3"/>
      <c r="I164" s="3"/>
    </row>
    <row r="165" spans="1:9">
      <c r="A165" s="3"/>
      <c r="B165" s="3"/>
      <c r="C165" s="3"/>
      <c r="D165" s="3"/>
      <c r="E165" s="3"/>
      <c r="F165" s="3"/>
      <c r="G165" s="3"/>
      <c r="H165" s="3"/>
      <c r="I165" s="3"/>
    </row>
    <row r="166" spans="1:9">
      <c r="A166" s="3"/>
      <c r="B166" s="3"/>
      <c r="C166" s="3"/>
      <c r="D166" s="3"/>
      <c r="E166" s="3"/>
      <c r="F166" s="3"/>
      <c r="G166" s="3"/>
      <c r="H166" s="3"/>
      <c r="I166" s="3"/>
    </row>
    <row r="167" spans="1:9">
      <c r="A167" s="3"/>
      <c r="B167" s="3"/>
      <c r="C167" s="3"/>
      <c r="D167" s="3"/>
      <c r="E167" s="3"/>
      <c r="F167" s="3"/>
      <c r="G167" s="3"/>
      <c r="H167" s="3"/>
      <c r="I167" s="3"/>
    </row>
    <row r="168" spans="1:9">
      <c r="A168" s="3"/>
      <c r="B168" s="3"/>
      <c r="C168" s="3"/>
      <c r="D168" s="3"/>
      <c r="E168" s="3"/>
      <c r="F168" s="3"/>
      <c r="G168" s="3"/>
      <c r="H168" s="3"/>
      <c r="I168" s="3"/>
    </row>
    <row r="169" spans="1:9">
      <c r="A169" s="3"/>
      <c r="B169" s="3"/>
      <c r="C169" s="3"/>
      <c r="D169" s="3"/>
      <c r="E169" s="3"/>
      <c r="F169" s="3"/>
      <c r="G169" s="3"/>
      <c r="H169" s="3"/>
      <c r="I169" s="3"/>
    </row>
    <row r="170" spans="1:9">
      <c r="A170" s="3"/>
      <c r="B170" s="3"/>
      <c r="C170" s="3"/>
      <c r="D170" s="3"/>
      <c r="E170" s="3"/>
      <c r="F170" s="3"/>
      <c r="G170" s="3"/>
      <c r="H170" s="3"/>
      <c r="I170" s="3"/>
    </row>
    <row r="171" spans="1:9">
      <c r="A171" s="3"/>
      <c r="B171" s="3"/>
      <c r="C171" s="3"/>
      <c r="D171" s="3"/>
      <c r="E171" s="3"/>
      <c r="F171" s="3"/>
      <c r="G171" s="3"/>
      <c r="H171" s="3"/>
      <c r="I171" s="3"/>
    </row>
    <row r="172" spans="1:9">
      <c r="A172" s="3"/>
      <c r="B172" s="3"/>
      <c r="C172" s="3"/>
      <c r="D172" s="3"/>
      <c r="E172" s="3"/>
      <c r="F172" s="3"/>
      <c r="G172" s="3"/>
      <c r="H172" s="3"/>
      <c r="I172" s="3"/>
    </row>
    <row r="173" spans="1:9">
      <c r="A173" s="3"/>
      <c r="B173" s="3"/>
      <c r="C173" s="3"/>
      <c r="D173" s="3"/>
      <c r="E173" s="3"/>
      <c r="F173" s="3"/>
      <c r="G173" s="3"/>
      <c r="H173" s="3"/>
      <c r="I173" s="3"/>
    </row>
    <row r="174" spans="1:9">
      <c r="A174" s="3"/>
      <c r="B174" s="3"/>
      <c r="C174" s="3"/>
      <c r="D174" s="3"/>
      <c r="E174" s="3"/>
      <c r="F174" s="3"/>
      <c r="G174" s="3"/>
      <c r="H174" s="3"/>
      <c r="I174" s="3"/>
    </row>
    <row r="175" spans="1:9">
      <c r="A175" s="3"/>
      <c r="B175" s="3"/>
      <c r="C175" s="3"/>
      <c r="D175" s="3"/>
      <c r="E175" s="3"/>
      <c r="F175" s="3"/>
      <c r="G175" s="3"/>
      <c r="H175" s="3"/>
      <c r="I175" s="3"/>
    </row>
    <row r="176" spans="1:9">
      <c r="A176" s="3"/>
      <c r="B176" s="3"/>
      <c r="C176" s="3"/>
      <c r="D176" s="3"/>
      <c r="E176" s="3"/>
      <c r="F176" s="3"/>
      <c r="G176" s="3"/>
      <c r="H176" s="3"/>
      <c r="I176" s="3"/>
    </row>
    <row r="177" spans="1:9">
      <c r="A177" s="3"/>
      <c r="B177" s="3"/>
      <c r="C177" s="3"/>
      <c r="D177" s="3"/>
      <c r="E177" s="3"/>
      <c r="F177" s="3"/>
      <c r="G177" s="3"/>
      <c r="H177" s="3"/>
      <c r="I177" s="3"/>
    </row>
    <row r="178" spans="1:9">
      <c r="B178" s="3"/>
      <c r="C178" s="3"/>
      <c r="D178" s="3"/>
      <c r="E178" s="3"/>
      <c r="F178" s="3"/>
      <c r="G178" s="3"/>
      <c r="H178" s="3"/>
      <c r="I178" s="3"/>
    </row>
    <row r="179" spans="1:9">
      <c r="B179" s="3"/>
      <c r="C179" s="3"/>
      <c r="D179" s="3"/>
      <c r="E179" s="3"/>
      <c r="F179" s="3"/>
      <c r="G179" s="3"/>
      <c r="H179" s="3"/>
      <c r="I179" s="3"/>
    </row>
    <row r="180" spans="1:9">
      <c r="B180" s="3"/>
      <c r="C180" s="3"/>
      <c r="D180" s="3"/>
      <c r="E180" s="3"/>
      <c r="F180" s="3"/>
      <c r="G180" s="3"/>
      <c r="H180" s="3"/>
      <c r="I180" s="3"/>
    </row>
    <row r="181" spans="1:9">
      <c r="B181" s="3"/>
      <c r="C181" s="3"/>
      <c r="D181" s="3"/>
      <c r="E181" s="3"/>
      <c r="F181" s="3"/>
      <c r="G181" s="3"/>
      <c r="H181" s="3"/>
      <c r="I181" s="3"/>
    </row>
    <row r="182" spans="1:9">
      <c r="B182" s="3"/>
      <c r="C182" s="3"/>
      <c r="D182" s="3"/>
      <c r="E182" s="3"/>
      <c r="F182" s="3"/>
      <c r="G182" s="3"/>
      <c r="H182" s="3"/>
      <c r="I182" s="3"/>
    </row>
    <row r="183" spans="1:9">
      <c r="B183" s="3"/>
      <c r="C183" s="3"/>
      <c r="D183" s="3"/>
      <c r="E183" s="3"/>
      <c r="F183" s="3"/>
      <c r="G183" s="3"/>
      <c r="H183" s="3"/>
      <c r="I183" s="3"/>
    </row>
    <row r="184" spans="1:9">
      <c r="B184" s="3"/>
      <c r="C184" s="3"/>
      <c r="D184" s="3"/>
      <c r="E184" s="3"/>
      <c r="F184" s="3"/>
      <c r="G184" s="3"/>
      <c r="H184" s="3"/>
      <c r="I184" s="3"/>
    </row>
    <row r="185" spans="1:9">
      <c r="B185" s="3"/>
      <c r="C185" s="3"/>
      <c r="D185" s="3"/>
      <c r="E185" s="3"/>
      <c r="F185" s="3"/>
      <c r="G185" s="3"/>
      <c r="H185" s="3"/>
      <c r="I185" s="3"/>
    </row>
    <row r="186" spans="1:9">
      <c r="B186" s="3"/>
      <c r="C186" s="3"/>
      <c r="D186" s="3"/>
      <c r="E186" s="3"/>
      <c r="F186" s="3"/>
      <c r="G186" s="3"/>
      <c r="H186" s="3"/>
      <c r="I186" s="3"/>
    </row>
    <row r="187" spans="1:9">
      <c r="B187" s="3"/>
      <c r="C187" s="3"/>
      <c r="D187" s="3"/>
      <c r="E187" s="3"/>
      <c r="F187" s="3"/>
      <c r="G187" s="3"/>
      <c r="H187" s="3"/>
      <c r="I187" s="3"/>
    </row>
    <row r="188" spans="1:9">
      <c r="B188" s="3"/>
      <c r="C188" s="3"/>
      <c r="D188" s="3"/>
      <c r="E188" s="3"/>
      <c r="F188" s="3"/>
      <c r="G188" s="3"/>
      <c r="H188" s="3"/>
      <c r="I188" s="3"/>
    </row>
    <row r="189" spans="1:9">
      <c r="B189" s="3"/>
      <c r="C189" s="3"/>
      <c r="D189" s="3"/>
      <c r="E189" s="3"/>
      <c r="F189" s="3"/>
      <c r="G189" s="3"/>
      <c r="H189" s="3"/>
      <c r="I189" s="3"/>
    </row>
    <row r="190" spans="1:9">
      <c r="B190" s="3"/>
      <c r="C190" s="3"/>
      <c r="D190" s="3"/>
      <c r="E190" s="3"/>
      <c r="F190" s="3"/>
      <c r="G190" s="3"/>
      <c r="H190" s="3"/>
      <c r="I190" s="3"/>
    </row>
    <row r="191" spans="1:9">
      <c r="B191" s="3"/>
      <c r="C191" s="3"/>
      <c r="D191" s="3"/>
      <c r="E191" s="3"/>
      <c r="F191" s="3"/>
      <c r="G191" s="3"/>
      <c r="H191" s="3"/>
      <c r="I191" s="3"/>
    </row>
    <row r="192" spans="1:9">
      <c r="B192" s="3"/>
      <c r="C192" s="3"/>
      <c r="D192" s="3"/>
      <c r="E192" s="3"/>
      <c r="F192" s="3"/>
      <c r="G192" s="3"/>
      <c r="H192" s="3"/>
      <c r="I192" s="3"/>
    </row>
    <row r="193" spans="2:9">
      <c r="B193" s="3"/>
      <c r="C193" s="3"/>
      <c r="D193" s="3"/>
      <c r="E193" s="3"/>
      <c r="F193" s="3"/>
      <c r="G193" s="3"/>
      <c r="H193" s="3"/>
      <c r="I193" s="3"/>
    </row>
    <row r="194" spans="2:9">
      <c r="B194" s="3"/>
      <c r="C194" s="3"/>
      <c r="D194" s="3"/>
      <c r="E194" s="3"/>
      <c r="F194" s="3"/>
      <c r="G194" s="3"/>
      <c r="H194" s="3"/>
      <c r="I194" s="3"/>
    </row>
    <row r="195" spans="2:9">
      <c r="B195" s="3"/>
      <c r="C195" s="3"/>
      <c r="D195" s="3"/>
      <c r="E195" s="3"/>
      <c r="F195" s="3"/>
      <c r="G195" s="3"/>
      <c r="H195" s="3"/>
      <c r="I195" s="3"/>
    </row>
    <row r="445" spans="2:5">
      <c r="B445" s="1"/>
      <c r="C445" s="1"/>
      <c r="D445" s="1"/>
      <c r="E445" s="1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2"/>
  <sheetViews>
    <sheetView workbookViewId="0">
      <selection activeCell="H34" sqref="H34"/>
    </sheetView>
  </sheetViews>
  <sheetFormatPr defaultRowHeight="15"/>
  <cols>
    <col min="1" max="1" width="34.140625" customWidth="1"/>
    <col min="2" max="2" width="11.5703125" customWidth="1"/>
    <col min="3" max="3" width="12.5703125" customWidth="1"/>
    <col min="4" max="4" width="12.140625" customWidth="1"/>
    <col min="5" max="5" width="10.7109375" customWidth="1"/>
    <col min="6" max="7" width="11.42578125" customWidth="1"/>
    <col min="8" max="8" width="11.85546875" customWidth="1"/>
  </cols>
  <sheetData>
    <row r="1" spans="1:13">
      <c r="A1" s="27"/>
      <c r="B1" s="27"/>
      <c r="C1" s="27"/>
      <c r="D1" s="27"/>
      <c r="E1" s="27"/>
      <c r="F1" s="27"/>
      <c r="G1" s="27"/>
      <c r="H1" s="27" t="s">
        <v>28</v>
      </c>
      <c r="I1" s="27"/>
    </row>
    <row r="2" spans="1:13">
      <c r="A2" s="38" t="s">
        <v>56</v>
      </c>
      <c r="B2" s="38"/>
      <c r="C2" s="38"/>
      <c r="D2" s="38"/>
      <c r="E2" s="38"/>
      <c r="F2" s="38"/>
      <c r="G2" s="38"/>
      <c r="H2" s="38"/>
      <c r="I2" s="38"/>
    </row>
    <row r="3" spans="1:13" ht="51">
      <c r="A3" s="26" t="s">
        <v>10</v>
      </c>
      <c r="B3" s="25" t="s">
        <v>52</v>
      </c>
      <c r="C3" s="25" t="s">
        <v>53</v>
      </c>
      <c r="D3" s="25" t="s">
        <v>1</v>
      </c>
      <c r="E3" s="25" t="s">
        <v>43</v>
      </c>
      <c r="F3" s="26" t="s">
        <v>54</v>
      </c>
      <c r="G3" s="25" t="s">
        <v>43</v>
      </c>
      <c r="H3" s="26" t="s">
        <v>55</v>
      </c>
      <c r="I3" s="25" t="s">
        <v>43</v>
      </c>
    </row>
    <row r="4" spans="1:13" ht="25.5">
      <c r="A4" s="26" t="s">
        <v>11</v>
      </c>
      <c r="B4" s="25">
        <f>B5+B6+B7+B8</f>
        <v>4925.2</v>
      </c>
      <c r="C4" s="25">
        <f>SUM(C5:C7)+C8</f>
        <v>4811.5</v>
      </c>
      <c r="D4" s="25">
        <f>C4-B4</f>
        <v>-113.69999999999982</v>
      </c>
      <c r="E4" s="32">
        <f t="shared" ref="E4:E23" si="0">D4/B4*100</f>
        <v>-2.308535693981967</v>
      </c>
      <c r="F4" s="26">
        <f>SUM(F5:F7)</f>
        <v>4811.5</v>
      </c>
      <c r="G4" s="32">
        <f>(F4/C4*100)-100</f>
        <v>0</v>
      </c>
      <c r="H4" s="26">
        <f>SUM(H5:H7)</f>
        <v>4278.1000000000004</v>
      </c>
      <c r="I4" s="31">
        <f t="shared" ref="I4:I12" si="1">H4/F4*100-100</f>
        <v>-11.08593993557102</v>
      </c>
      <c r="J4" s="21"/>
      <c r="K4" s="21"/>
      <c r="L4" s="21"/>
      <c r="M4" s="21"/>
    </row>
    <row r="5" spans="1:13" ht="42" customHeight="1">
      <c r="A5" s="28" t="s">
        <v>12</v>
      </c>
      <c r="B5" s="31">
        <v>940</v>
      </c>
      <c r="C5" s="31">
        <v>940</v>
      </c>
      <c r="D5" s="35">
        <f t="shared" ref="D5:D31" si="2">C5-B5</f>
        <v>0</v>
      </c>
      <c r="E5" s="32">
        <f t="shared" si="0"/>
        <v>0</v>
      </c>
      <c r="F5" s="31">
        <v>940</v>
      </c>
      <c r="G5" s="32">
        <f>(F5/C5*100)-100</f>
        <v>0</v>
      </c>
      <c r="H5" s="31">
        <v>940</v>
      </c>
      <c r="I5" s="31">
        <f t="shared" si="1"/>
        <v>0</v>
      </c>
      <c r="J5" s="21"/>
    </row>
    <row r="6" spans="1:13" ht="69" customHeight="1">
      <c r="A6" s="28" t="s">
        <v>13</v>
      </c>
      <c r="B6" s="31">
        <v>3844.6</v>
      </c>
      <c r="C6" s="31">
        <v>3825.1</v>
      </c>
      <c r="D6" s="35">
        <f t="shared" si="2"/>
        <v>-19.5</v>
      </c>
      <c r="E6" s="32">
        <f t="shared" si="0"/>
        <v>-0.5072049107839568</v>
      </c>
      <c r="F6" s="31">
        <v>3825.1</v>
      </c>
      <c r="G6" s="32">
        <f>(F6/C6*100)-100</f>
        <v>0</v>
      </c>
      <c r="H6" s="31">
        <v>3338.1</v>
      </c>
      <c r="I6" s="31">
        <f t="shared" si="1"/>
        <v>-12.731693289064339</v>
      </c>
      <c r="J6" s="21"/>
    </row>
    <row r="7" spans="1:13" ht="68.25" customHeight="1">
      <c r="A7" s="28" t="s">
        <v>49</v>
      </c>
      <c r="B7" s="31">
        <v>46.4</v>
      </c>
      <c r="C7" s="31">
        <v>46.4</v>
      </c>
      <c r="D7" s="35">
        <f t="shared" si="2"/>
        <v>0</v>
      </c>
      <c r="E7" s="32">
        <f t="shared" si="0"/>
        <v>0</v>
      </c>
      <c r="F7" s="31">
        <v>46.4</v>
      </c>
      <c r="G7" s="32">
        <f>(F7/C7*100)-100</f>
        <v>0</v>
      </c>
      <c r="H7" s="31">
        <v>0</v>
      </c>
      <c r="I7" s="31">
        <f t="shared" si="1"/>
        <v>-100</v>
      </c>
      <c r="J7" s="21"/>
    </row>
    <row r="8" spans="1:13" ht="45" customHeight="1">
      <c r="A8" s="28" t="s">
        <v>48</v>
      </c>
      <c r="B8" s="31">
        <v>94.2</v>
      </c>
      <c r="C8" s="31">
        <v>0</v>
      </c>
      <c r="D8" s="35">
        <f t="shared" ref="D8" si="3">C8-B8</f>
        <v>-94.2</v>
      </c>
      <c r="E8" s="32">
        <f t="shared" si="0"/>
        <v>-100</v>
      </c>
      <c r="F8" s="31">
        <v>0</v>
      </c>
      <c r="G8" s="32"/>
      <c r="H8" s="31">
        <v>0</v>
      </c>
      <c r="I8" s="31"/>
      <c r="J8" s="21"/>
    </row>
    <row r="9" spans="1:13" ht="23.25" customHeight="1">
      <c r="A9" s="26" t="s">
        <v>29</v>
      </c>
      <c r="B9" s="32">
        <f>B10</f>
        <v>332.5</v>
      </c>
      <c r="C9" s="32">
        <f>C10</f>
        <v>0</v>
      </c>
      <c r="D9" s="25">
        <f t="shared" si="2"/>
        <v>-332.5</v>
      </c>
      <c r="E9" s="32">
        <f t="shared" si="0"/>
        <v>-100</v>
      </c>
      <c r="F9" s="32">
        <f>F10</f>
        <v>0</v>
      </c>
      <c r="G9" s="32"/>
      <c r="H9" s="32">
        <f>H10</f>
        <v>0</v>
      </c>
      <c r="I9" s="31"/>
      <c r="J9" s="21"/>
    </row>
    <row r="10" spans="1:13" ht="26.25" customHeight="1">
      <c r="A10" s="28" t="s">
        <v>41</v>
      </c>
      <c r="B10" s="31">
        <v>332.5</v>
      </c>
      <c r="C10" s="31">
        <v>0</v>
      </c>
      <c r="D10" s="35">
        <f t="shared" si="2"/>
        <v>-332.5</v>
      </c>
      <c r="E10" s="32">
        <f t="shared" si="0"/>
        <v>-100</v>
      </c>
      <c r="F10" s="31">
        <v>0</v>
      </c>
      <c r="G10" s="32"/>
      <c r="H10" s="31">
        <v>0</v>
      </c>
      <c r="I10" s="31"/>
      <c r="J10" s="21"/>
    </row>
    <row r="11" spans="1:13" ht="24.75" customHeight="1">
      <c r="A11" s="26" t="s">
        <v>14</v>
      </c>
      <c r="B11" s="32">
        <f>SUM(B12:B14)</f>
        <v>30</v>
      </c>
      <c r="C11" s="32">
        <f>SUM(C13:C14)+C12</f>
        <v>1830</v>
      </c>
      <c r="D11" s="25">
        <f t="shared" si="2"/>
        <v>1800</v>
      </c>
      <c r="E11" s="32">
        <f t="shared" si="0"/>
        <v>6000</v>
      </c>
      <c r="F11" s="32">
        <f>SUM(F13:F14)+F12</f>
        <v>30</v>
      </c>
      <c r="G11" s="32">
        <f t="shared" ref="G11:G16" si="4">(F11/C11*100)-100</f>
        <v>-98.360655737704917</v>
      </c>
      <c r="H11" s="32">
        <f>SUM(H13:H14)+H12</f>
        <v>30</v>
      </c>
      <c r="I11" s="31">
        <f t="shared" si="1"/>
        <v>0</v>
      </c>
      <c r="J11" s="21"/>
    </row>
    <row r="12" spans="1:13" ht="24.75" hidden="1" customHeight="1">
      <c r="A12" s="28" t="s">
        <v>37</v>
      </c>
      <c r="B12" s="32"/>
      <c r="C12" s="32"/>
      <c r="D12" s="28">
        <f>C12-B12</f>
        <v>0</v>
      </c>
      <c r="E12" s="32" t="e">
        <f t="shared" si="0"/>
        <v>#DIV/0!</v>
      </c>
      <c r="F12" s="32"/>
      <c r="G12" s="32" t="e">
        <f t="shared" si="4"/>
        <v>#DIV/0!</v>
      </c>
      <c r="H12" s="32"/>
      <c r="I12" s="31" t="e">
        <f t="shared" si="1"/>
        <v>#DIV/0!</v>
      </c>
      <c r="J12" s="21"/>
    </row>
    <row r="13" spans="1:13" ht="27.75" hidden="1" customHeight="1">
      <c r="A13" s="28" t="s">
        <v>15</v>
      </c>
      <c r="B13" s="31"/>
      <c r="C13" s="31"/>
      <c r="D13" s="28">
        <f t="shared" si="2"/>
        <v>0</v>
      </c>
      <c r="E13" s="32" t="e">
        <f t="shared" si="0"/>
        <v>#DIV/0!</v>
      </c>
      <c r="F13" s="31"/>
      <c r="G13" s="32">
        <v>0</v>
      </c>
      <c r="H13" s="31"/>
      <c r="I13" s="31">
        <v>0</v>
      </c>
      <c r="J13" s="21"/>
    </row>
    <row r="14" spans="1:13" ht="54.75" customHeight="1">
      <c r="A14" s="28" t="s">
        <v>44</v>
      </c>
      <c r="B14" s="33">
        <v>30</v>
      </c>
      <c r="C14" s="33">
        <v>1830</v>
      </c>
      <c r="D14" s="28">
        <f t="shared" si="2"/>
        <v>1800</v>
      </c>
      <c r="E14" s="32">
        <f t="shared" si="0"/>
        <v>6000</v>
      </c>
      <c r="F14" s="31">
        <v>30</v>
      </c>
      <c r="G14" s="32">
        <f t="shared" si="4"/>
        <v>-98.360655737704917</v>
      </c>
      <c r="H14" s="31">
        <v>30</v>
      </c>
      <c r="I14" s="31">
        <f t="shared" ref="I14:I32" si="5">H14/F14*100-100</f>
        <v>0</v>
      </c>
      <c r="J14" s="21"/>
    </row>
    <row r="15" spans="1:13">
      <c r="A15" s="26" t="s">
        <v>16</v>
      </c>
      <c r="B15" s="32">
        <f>SUM(B16:B18)</f>
        <v>2354</v>
      </c>
      <c r="C15" s="32">
        <f>SUM(C16:C18)</f>
        <v>6426.5</v>
      </c>
      <c r="D15" s="26">
        <f t="shared" si="2"/>
        <v>4072.5</v>
      </c>
      <c r="E15" s="32">
        <f t="shared" si="0"/>
        <v>173.00339847068818</v>
      </c>
      <c r="F15" s="32">
        <f>SUM(F16:F18)</f>
        <v>106.4</v>
      </c>
      <c r="G15" s="32">
        <f t="shared" ref="G15:G32" si="6">(F15/C15*100)-100</f>
        <v>-98.344355403407761</v>
      </c>
      <c r="H15" s="32">
        <f>SUM(H16:H18)</f>
        <v>106.4</v>
      </c>
      <c r="I15" s="31">
        <f t="shared" si="5"/>
        <v>0</v>
      </c>
      <c r="J15" s="21"/>
    </row>
    <row r="16" spans="1:13">
      <c r="A16" s="28" t="s">
        <v>24</v>
      </c>
      <c r="B16" s="31">
        <v>80</v>
      </c>
      <c r="C16" s="31">
        <v>86.4</v>
      </c>
      <c r="D16" s="28">
        <f t="shared" si="2"/>
        <v>6.4000000000000057</v>
      </c>
      <c r="E16" s="32">
        <f t="shared" si="0"/>
        <v>8.0000000000000071</v>
      </c>
      <c r="F16" s="31">
        <v>86.4</v>
      </c>
      <c r="G16" s="32">
        <f t="shared" si="4"/>
        <v>0</v>
      </c>
      <c r="H16" s="31">
        <v>86.4</v>
      </c>
      <c r="I16" s="31">
        <f t="shared" si="5"/>
        <v>0</v>
      </c>
      <c r="J16" s="21"/>
    </row>
    <row r="17" spans="1:10">
      <c r="A17" s="28" t="s">
        <v>42</v>
      </c>
      <c r="B17" s="31">
        <v>2274</v>
      </c>
      <c r="C17" s="31">
        <v>6320.1</v>
      </c>
      <c r="D17" s="28">
        <f t="shared" si="2"/>
        <v>4046.1000000000004</v>
      </c>
      <c r="E17" s="32">
        <f t="shared" si="0"/>
        <v>177.92875989445912</v>
      </c>
      <c r="F17" s="31">
        <v>0</v>
      </c>
      <c r="G17" s="32">
        <f t="shared" si="6"/>
        <v>-100</v>
      </c>
      <c r="H17" s="31">
        <v>0</v>
      </c>
      <c r="I17" s="31"/>
      <c r="J17" s="21"/>
    </row>
    <row r="18" spans="1:10" ht="25.5">
      <c r="A18" s="28" t="s">
        <v>17</v>
      </c>
      <c r="B18" s="31">
        <v>0</v>
      </c>
      <c r="C18" s="31">
        <v>20</v>
      </c>
      <c r="D18" s="28">
        <f t="shared" si="2"/>
        <v>20</v>
      </c>
      <c r="E18" s="32">
        <v>100</v>
      </c>
      <c r="F18" s="31">
        <v>20</v>
      </c>
      <c r="G18" s="32">
        <v>0</v>
      </c>
      <c r="H18" s="31">
        <v>20</v>
      </c>
      <c r="I18" s="31">
        <v>0</v>
      </c>
      <c r="J18" s="21"/>
    </row>
    <row r="19" spans="1:10" ht="25.5">
      <c r="A19" s="26" t="s">
        <v>18</v>
      </c>
      <c r="B19" s="34">
        <f>SUM(B20:B22)</f>
        <v>3761</v>
      </c>
      <c r="C19" s="34">
        <f>SUM(C20:C22)</f>
        <v>2089.1999999999998</v>
      </c>
      <c r="D19" s="26">
        <f t="shared" si="2"/>
        <v>-1671.8000000000002</v>
      </c>
      <c r="E19" s="32">
        <f t="shared" si="0"/>
        <v>-44.450943897899499</v>
      </c>
      <c r="F19" s="32">
        <f>SUM(F20:F22)</f>
        <v>1275.0999999999999</v>
      </c>
      <c r="G19" s="32">
        <f t="shared" si="6"/>
        <v>-38.967068734443814</v>
      </c>
      <c r="H19" s="32">
        <f>SUM(H20:H22)</f>
        <v>1553.8</v>
      </c>
      <c r="I19" s="31">
        <f t="shared" si="5"/>
        <v>21.857109246333621</v>
      </c>
      <c r="J19" s="21"/>
    </row>
    <row r="20" spans="1:10">
      <c r="A20" s="28" t="s">
        <v>33</v>
      </c>
      <c r="B20" s="33">
        <v>502</v>
      </c>
      <c r="C20" s="33">
        <v>437.2</v>
      </c>
      <c r="D20" s="28">
        <f t="shared" si="2"/>
        <v>-64.800000000000011</v>
      </c>
      <c r="E20" s="32">
        <f t="shared" si="0"/>
        <v>-12.908366533864543</v>
      </c>
      <c r="F20" s="31">
        <v>80</v>
      </c>
      <c r="G20" s="32">
        <f t="shared" si="6"/>
        <v>-81.701738334858192</v>
      </c>
      <c r="H20" s="31">
        <v>80</v>
      </c>
      <c r="I20" s="31">
        <f t="shared" si="5"/>
        <v>0</v>
      </c>
      <c r="J20" s="21"/>
    </row>
    <row r="21" spans="1:10" hidden="1">
      <c r="A21" s="28" t="s">
        <v>19</v>
      </c>
      <c r="B21" s="31"/>
      <c r="C21" s="31"/>
      <c r="D21" s="28">
        <f t="shared" si="2"/>
        <v>0</v>
      </c>
      <c r="E21" s="32" t="e">
        <f t="shared" si="0"/>
        <v>#DIV/0!</v>
      </c>
      <c r="F21" s="31"/>
      <c r="G21" s="32" t="e">
        <f t="shared" si="6"/>
        <v>#DIV/0!</v>
      </c>
      <c r="H21" s="31"/>
      <c r="I21" s="31">
        <v>0</v>
      </c>
      <c r="J21" s="21"/>
    </row>
    <row r="22" spans="1:10">
      <c r="A22" s="28" t="s">
        <v>30</v>
      </c>
      <c r="B22" s="31">
        <v>3259</v>
      </c>
      <c r="C22" s="31">
        <v>1652</v>
      </c>
      <c r="D22" s="28">
        <f t="shared" si="2"/>
        <v>-1607</v>
      </c>
      <c r="E22" s="32">
        <f t="shared" si="0"/>
        <v>-49.30960417305922</v>
      </c>
      <c r="F22" s="31">
        <v>1195.0999999999999</v>
      </c>
      <c r="G22" s="32">
        <f t="shared" si="6"/>
        <v>-27.657384987893465</v>
      </c>
      <c r="H22" s="31">
        <v>1473.8</v>
      </c>
      <c r="I22" s="31">
        <f t="shared" si="5"/>
        <v>23.320224249016832</v>
      </c>
      <c r="J22" s="21"/>
    </row>
    <row r="23" spans="1:10">
      <c r="A23" s="26" t="s">
        <v>31</v>
      </c>
      <c r="B23" s="32">
        <f>SUM(B24:B24)</f>
        <v>8.9</v>
      </c>
      <c r="C23" s="32">
        <f>SUM(C24:C24)</f>
        <v>8.9</v>
      </c>
      <c r="D23" s="26">
        <f t="shared" si="2"/>
        <v>0</v>
      </c>
      <c r="E23" s="32">
        <f t="shared" si="0"/>
        <v>0</v>
      </c>
      <c r="F23" s="32">
        <f>F24</f>
        <v>8.9</v>
      </c>
      <c r="G23" s="32">
        <f t="shared" si="6"/>
        <v>0</v>
      </c>
      <c r="H23" s="32">
        <f>H24</f>
        <v>8.9</v>
      </c>
      <c r="I23" s="31">
        <f t="shared" si="5"/>
        <v>0</v>
      </c>
      <c r="J23" s="21"/>
    </row>
    <row r="24" spans="1:10">
      <c r="A24" s="28" t="s">
        <v>45</v>
      </c>
      <c r="B24" s="31">
        <v>8.9</v>
      </c>
      <c r="C24" s="31">
        <v>8.9</v>
      </c>
      <c r="D24" s="28">
        <f t="shared" si="2"/>
        <v>0</v>
      </c>
      <c r="E24" s="32">
        <f t="shared" ref="E24" si="7">D24/B24*100</f>
        <v>0</v>
      </c>
      <c r="F24" s="31">
        <v>8.9</v>
      </c>
      <c r="G24" s="32">
        <f t="shared" si="6"/>
        <v>0</v>
      </c>
      <c r="H24" s="31">
        <v>8.9</v>
      </c>
      <c r="I24" s="31">
        <f t="shared" si="5"/>
        <v>0</v>
      </c>
      <c r="J24" s="21"/>
    </row>
    <row r="25" spans="1:10">
      <c r="A25" s="26" t="s">
        <v>32</v>
      </c>
      <c r="B25" s="32">
        <f>SUM(B26:B26)</f>
        <v>3224.5</v>
      </c>
      <c r="C25" s="32">
        <f>SUM(C26:C26)</f>
        <v>3427.5</v>
      </c>
      <c r="D25" s="26">
        <f t="shared" si="2"/>
        <v>203</v>
      </c>
      <c r="E25" s="32">
        <f t="shared" ref="E25:E26" si="8">D25/B25*100</f>
        <v>6.2955496976275391</v>
      </c>
      <c r="F25" s="32">
        <f>SUM(F26:F26)</f>
        <v>3606.5</v>
      </c>
      <c r="G25" s="32">
        <f t="shared" si="6"/>
        <v>5.222465353756391</v>
      </c>
      <c r="H25" s="32">
        <f>SUM(H26:H26)</f>
        <v>3780</v>
      </c>
      <c r="I25" s="31">
        <f t="shared" si="5"/>
        <v>4.8107583529737923</v>
      </c>
      <c r="J25" s="21"/>
    </row>
    <row r="26" spans="1:10">
      <c r="A26" s="28" t="s">
        <v>20</v>
      </c>
      <c r="B26" s="28">
        <v>3224.5</v>
      </c>
      <c r="C26" s="31">
        <v>3427.5</v>
      </c>
      <c r="D26" s="28">
        <f t="shared" si="2"/>
        <v>203</v>
      </c>
      <c r="E26" s="32">
        <f t="shared" si="8"/>
        <v>6.2955496976275391</v>
      </c>
      <c r="F26" s="31">
        <v>3606.5</v>
      </c>
      <c r="G26" s="32">
        <f t="shared" si="6"/>
        <v>5.222465353756391</v>
      </c>
      <c r="H26" s="31">
        <v>3780</v>
      </c>
      <c r="I26" s="31">
        <f t="shared" si="5"/>
        <v>4.8107583529737923</v>
      </c>
      <c r="J26" s="21"/>
    </row>
    <row r="27" spans="1:10">
      <c r="A27" s="26" t="s">
        <v>21</v>
      </c>
      <c r="B27" s="32">
        <f>SUM(B28:B29)</f>
        <v>359.3</v>
      </c>
      <c r="C27" s="32">
        <f>SUM(C28:C29)</f>
        <v>359.3</v>
      </c>
      <c r="D27" s="28">
        <f t="shared" si="2"/>
        <v>0</v>
      </c>
      <c r="E27" s="32">
        <f t="shared" ref="E27:E28" si="9">D27/B27*100</f>
        <v>0</v>
      </c>
      <c r="F27" s="32">
        <f>SUM(F28:F29)</f>
        <v>359.3</v>
      </c>
      <c r="G27" s="32">
        <f t="shared" si="6"/>
        <v>0</v>
      </c>
      <c r="H27" s="32">
        <f>SUM(H28:H29)</f>
        <v>359.3</v>
      </c>
      <c r="I27" s="31">
        <f t="shared" si="5"/>
        <v>0</v>
      </c>
      <c r="J27" s="22"/>
    </row>
    <row r="28" spans="1:10">
      <c r="A28" s="28" t="s">
        <v>36</v>
      </c>
      <c r="B28" s="31">
        <v>269.3</v>
      </c>
      <c r="C28" s="31">
        <v>269.3</v>
      </c>
      <c r="D28" s="28">
        <f t="shared" si="2"/>
        <v>0</v>
      </c>
      <c r="E28" s="32">
        <f t="shared" si="9"/>
        <v>0</v>
      </c>
      <c r="F28" s="31">
        <v>269.3</v>
      </c>
      <c r="G28" s="32">
        <f t="shared" si="6"/>
        <v>0</v>
      </c>
      <c r="H28" s="31">
        <v>269.3</v>
      </c>
      <c r="I28" s="31">
        <f t="shared" si="5"/>
        <v>0</v>
      </c>
      <c r="J28" s="22"/>
    </row>
    <row r="29" spans="1:10">
      <c r="A29" s="28" t="s">
        <v>22</v>
      </c>
      <c r="B29" s="31">
        <v>90</v>
      </c>
      <c r="C29" s="31">
        <v>90</v>
      </c>
      <c r="D29" s="28">
        <f t="shared" si="2"/>
        <v>0</v>
      </c>
      <c r="E29" s="32">
        <f t="shared" ref="E29" si="10">D29/B29*100</f>
        <v>0</v>
      </c>
      <c r="F29" s="31">
        <v>90</v>
      </c>
      <c r="G29" s="32">
        <f t="shared" si="6"/>
        <v>0</v>
      </c>
      <c r="H29" s="31">
        <v>90</v>
      </c>
      <c r="I29" s="31">
        <f t="shared" si="5"/>
        <v>0</v>
      </c>
      <c r="J29" s="22"/>
    </row>
    <row r="30" spans="1:10">
      <c r="A30" s="26" t="s">
        <v>34</v>
      </c>
      <c r="B30" s="32">
        <f>B31</f>
        <v>0</v>
      </c>
      <c r="C30" s="32">
        <f>C31</f>
        <v>30</v>
      </c>
      <c r="D30" s="26">
        <f t="shared" si="2"/>
        <v>30</v>
      </c>
      <c r="E30" s="32"/>
      <c r="F30" s="32">
        <f>F31</f>
        <v>30</v>
      </c>
      <c r="G30" s="32">
        <f t="shared" si="6"/>
        <v>0</v>
      </c>
      <c r="H30" s="32">
        <f>H31</f>
        <v>30</v>
      </c>
      <c r="I30" s="31">
        <f t="shared" si="5"/>
        <v>0</v>
      </c>
      <c r="J30" s="22"/>
    </row>
    <row r="31" spans="1:10" ht="25.5">
      <c r="A31" s="28" t="s">
        <v>35</v>
      </c>
      <c r="B31" s="31">
        <v>0</v>
      </c>
      <c r="C31" s="31">
        <v>30</v>
      </c>
      <c r="D31" s="28">
        <f t="shared" si="2"/>
        <v>30</v>
      </c>
      <c r="E31" s="32"/>
      <c r="F31" s="31">
        <v>30</v>
      </c>
      <c r="G31" s="32">
        <f t="shared" si="6"/>
        <v>0</v>
      </c>
      <c r="H31" s="31">
        <v>30</v>
      </c>
      <c r="I31" s="31">
        <f t="shared" si="5"/>
        <v>0</v>
      </c>
      <c r="J31" s="18"/>
    </row>
    <row r="32" spans="1:10">
      <c r="A32" s="29" t="s">
        <v>25</v>
      </c>
      <c r="B32" s="32">
        <f>SUM(B4+B9+B11+B15+B19+B23+B25+B27+B30)</f>
        <v>14995.4</v>
      </c>
      <c r="C32" s="32">
        <f>SUM(C4+C9+C11+C15+C19+C23+C25+C27+Q9)+C30</f>
        <v>18982.899999999998</v>
      </c>
      <c r="D32" s="26">
        <f>C32-B32</f>
        <v>3987.4999999999982</v>
      </c>
      <c r="E32" s="32">
        <f t="shared" ref="E32:E34" si="11">D32/B32*100</f>
        <v>26.591488056337266</v>
      </c>
      <c r="F32" s="32">
        <f>SUM(F4+F9+F11+F15+F19+F23+F25+F27+F30)</f>
        <v>10227.699999999999</v>
      </c>
      <c r="G32" s="32">
        <f t="shared" si="6"/>
        <v>-46.121509358422571</v>
      </c>
      <c r="H32" s="32">
        <f>SUM(H4+H9+H11+H15+H19+H23+H25+H27+H30)</f>
        <v>10146.5</v>
      </c>
      <c r="I32" s="31">
        <f t="shared" si="5"/>
        <v>-0.79392238724247477</v>
      </c>
      <c r="J32" s="17"/>
    </row>
    <row r="33" spans="1:10">
      <c r="A33" s="26" t="s">
        <v>26</v>
      </c>
      <c r="B33" s="31"/>
      <c r="C33" s="31"/>
      <c r="D33" s="31"/>
      <c r="E33" s="32"/>
      <c r="F33" s="31">
        <v>248.4</v>
      </c>
      <c r="G33" s="32"/>
      <c r="H33" s="31">
        <v>505.6</v>
      </c>
      <c r="I33" s="31"/>
      <c r="J33" s="17"/>
    </row>
    <row r="34" spans="1:10">
      <c r="A34" s="30" t="s">
        <v>23</v>
      </c>
      <c r="B34" s="32">
        <f>SUM(B4+B9+B11+B15+B19+B23+B25+B27)+B30</f>
        <v>14995.4</v>
      </c>
      <c r="C34" s="32">
        <f>SUM(C4+C9+C11+C15+C19+C23+C25+C27)+C30</f>
        <v>18982.899999999998</v>
      </c>
      <c r="D34" s="26">
        <f>C34-B34</f>
        <v>3987.4999999999982</v>
      </c>
      <c r="E34" s="32">
        <f t="shared" si="11"/>
        <v>26.591488056337266</v>
      </c>
      <c r="F34" s="32">
        <f>SUM(F32:F33)</f>
        <v>10476.099999999999</v>
      </c>
      <c r="G34" s="32">
        <f>(F34/C34*100)-100</f>
        <v>-44.812963245868652</v>
      </c>
      <c r="H34" s="32">
        <f>SUM(H32:H33)</f>
        <v>10652.1</v>
      </c>
      <c r="I34" s="32">
        <f>H34/F34*100-100</f>
        <v>1.6800145092162495</v>
      </c>
      <c r="J34" s="17"/>
    </row>
    <row r="35" spans="1:10">
      <c r="A35" s="7"/>
      <c r="B35" s="23"/>
      <c r="C35" s="16"/>
      <c r="D35" s="16"/>
      <c r="E35" s="16"/>
      <c r="F35" s="16"/>
      <c r="G35" s="16"/>
      <c r="H35" s="16"/>
      <c r="I35" s="16"/>
    </row>
    <row r="36" spans="1:10">
      <c r="A36" s="7"/>
      <c r="B36" s="16"/>
      <c r="C36" s="16"/>
      <c r="D36" s="8"/>
      <c r="E36" s="8"/>
      <c r="F36" s="8"/>
      <c r="G36" s="8"/>
      <c r="H36" s="8"/>
      <c r="I36" s="8"/>
    </row>
    <row r="37" spans="1:10">
      <c r="A37" s="7"/>
      <c r="B37" s="16"/>
      <c r="C37" s="16"/>
      <c r="D37" s="8"/>
      <c r="E37" s="8"/>
      <c r="F37" s="8"/>
      <c r="G37" s="15"/>
      <c r="H37" s="8"/>
      <c r="I37" s="8"/>
    </row>
    <row r="38" spans="1:10">
      <c r="B38" s="4"/>
      <c r="C38" s="4"/>
      <c r="D38" s="4"/>
      <c r="E38" s="4"/>
      <c r="F38" s="4"/>
      <c r="G38" s="4"/>
      <c r="H38" s="4"/>
      <c r="I38" s="4"/>
    </row>
    <row r="39" spans="1:10">
      <c r="B39" s="3"/>
      <c r="C39" s="3"/>
      <c r="D39" s="3"/>
      <c r="E39" s="3"/>
      <c r="F39" s="3"/>
      <c r="G39" s="3"/>
      <c r="H39" s="3"/>
      <c r="I39" s="3"/>
    </row>
    <row r="40" spans="1:10">
      <c r="B40" s="3"/>
      <c r="C40" s="3"/>
      <c r="D40" s="3"/>
      <c r="E40" s="3"/>
      <c r="F40" s="3"/>
      <c r="G40" s="3"/>
      <c r="H40" s="3"/>
      <c r="I40" s="3"/>
    </row>
    <row r="41" spans="1:10">
      <c r="B41" s="3"/>
      <c r="C41" s="3"/>
      <c r="D41" s="3"/>
      <c r="E41" s="3"/>
      <c r="F41" s="3"/>
      <c r="G41" s="3"/>
      <c r="H41" s="3"/>
      <c r="I41" s="3"/>
    </row>
    <row r="42" spans="1:10">
      <c r="B42" s="3"/>
      <c r="C42" s="3"/>
      <c r="D42" s="3"/>
      <c r="E42" s="3"/>
      <c r="F42" s="3"/>
      <c r="G42" s="3"/>
      <c r="H42" s="3"/>
      <c r="I42" s="3"/>
    </row>
    <row r="43" spans="1:10">
      <c r="B43" s="3"/>
      <c r="C43" s="3"/>
      <c r="D43" s="3"/>
      <c r="E43" s="3"/>
      <c r="F43" s="3"/>
      <c r="G43" s="3"/>
      <c r="H43" s="3"/>
      <c r="I43" s="3"/>
    </row>
    <row r="44" spans="1:10">
      <c r="B44" s="3"/>
      <c r="C44" s="3"/>
      <c r="D44" s="3"/>
      <c r="E44" s="3"/>
      <c r="F44" s="3"/>
      <c r="G44" s="3"/>
      <c r="H44" s="3"/>
      <c r="I44" s="3"/>
    </row>
    <row r="45" spans="1:10">
      <c r="B45" s="3"/>
      <c r="C45" s="3"/>
      <c r="D45" s="3"/>
      <c r="E45" s="3"/>
      <c r="F45" s="3"/>
      <c r="G45" s="3"/>
      <c r="H45" s="3"/>
      <c r="I45" s="3"/>
    </row>
    <row r="46" spans="1:10">
      <c r="B46" s="3"/>
      <c r="C46" s="3"/>
      <c r="D46" s="3"/>
      <c r="E46" s="3"/>
      <c r="F46" s="3"/>
      <c r="G46" s="3"/>
      <c r="H46" s="3"/>
      <c r="I46" s="3"/>
    </row>
    <row r="47" spans="1:10">
      <c r="B47" s="3"/>
      <c r="C47" s="3"/>
      <c r="D47" s="3"/>
      <c r="E47" s="3"/>
      <c r="F47" s="3"/>
      <c r="G47" s="3"/>
      <c r="H47" s="3"/>
      <c r="I47" s="3"/>
    </row>
    <row r="48" spans="1:10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  <row r="51" spans="2:9">
      <c r="B51" s="3"/>
      <c r="C51" s="3"/>
      <c r="D51" s="3"/>
      <c r="E51" s="3"/>
      <c r="F51" s="3"/>
      <c r="G51" s="3"/>
      <c r="H51" s="3"/>
      <c r="I51" s="3"/>
    </row>
    <row r="52" spans="2:9">
      <c r="B52" s="3"/>
      <c r="C52" s="3"/>
      <c r="D52" s="3"/>
      <c r="E52" s="3"/>
      <c r="F52" s="3"/>
      <c r="G52" s="3"/>
      <c r="H52" s="3"/>
      <c r="I52" s="3"/>
    </row>
  </sheetData>
  <mergeCells count="1">
    <mergeCell ref="A2:I2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2023-11-22T06:25:16Z</dcterms:modified>
</cp:coreProperties>
</file>