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definedNames>
    <definedName name="_xlnm.Print_Area" localSheetId="0">доходы!$A$1:$I$21</definedName>
    <definedName name="_xlnm.Print_Area" localSheetId="1">расходы!$A$1:$I$30</definedName>
  </definedNames>
  <calcPr calcId="125725"/>
</workbook>
</file>

<file path=xl/calcChain.xml><?xml version="1.0" encoding="utf-8"?>
<calcChain xmlns="http://schemas.openxmlformats.org/spreadsheetml/2006/main">
  <c r="H28" i="2"/>
  <c r="H30" s="1"/>
  <c r="F30"/>
  <c r="E15"/>
  <c r="G27"/>
  <c r="B17"/>
  <c r="D18"/>
  <c r="E18" s="1"/>
  <c r="I12" i="1"/>
  <c r="G12"/>
  <c r="C5"/>
  <c r="E18"/>
  <c r="D18"/>
  <c r="I7" i="2"/>
  <c r="G7"/>
  <c r="D7"/>
  <c r="E7" s="1"/>
  <c r="B9" i="1"/>
  <c r="G17"/>
  <c r="D17"/>
  <c r="E17" s="1"/>
  <c r="H9"/>
  <c r="F9"/>
  <c r="C9"/>
  <c r="D12"/>
  <c r="E12" s="1"/>
  <c r="I11"/>
  <c r="G11"/>
  <c r="D11"/>
  <c r="E11" s="1"/>
  <c r="B4" i="2"/>
  <c r="G15"/>
  <c r="H4"/>
  <c r="F4"/>
  <c r="C4"/>
  <c r="D8"/>
  <c r="C13" i="1"/>
  <c r="F14" i="2"/>
  <c r="B13" i="1"/>
  <c r="D15" i="2"/>
  <c r="D16"/>
  <c r="H25"/>
  <c r="F25"/>
  <c r="G16" i="1"/>
  <c r="D9" l="1"/>
  <c r="G5" i="2"/>
  <c r="I16" i="1"/>
  <c r="H13"/>
  <c r="F13"/>
  <c r="I14"/>
  <c r="D14"/>
  <c r="E14" s="1"/>
  <c r="C25" i="2"/>
  <c r="B25"/>
  <c r="H10"/>
  <c r="C10"/>
  <c r="B10"/>
  <c r="F10"/>
  <c r="C12"/>
  <c r="H12"/>
  <c r="F12"/>
  <c r="C22"/>
  <c r="B14"/>
  <c r="H22"/>
  <c r="F22"/>
  <c r="I23"/>
  <c r="G23"/>
  <c r="D23"/>
  <c r="E23" s="1"/>
  <c r="B22"/>
  <c r="H17"/>
  <c r="F17"/>
  <c r="G26"/>
  <c r="I26"/>
  <c r="D26"/>
  <c r="E26" s="1"/>
  <c r="C17"/>
  <c r="H14"/>
  <c r="C14"/>
  <c r="D6" i="1"/>
  <c r="E6" s="1"/>
  <c r="D16"/>
  <c r="E16" s="1"/>
  <c r="C4"/>
  <c r="I7"/>
  <c r="G8"/>
  <c r="G7"/>
  <c r="G13" i="2"/>
  <c r="I19"/>
  <c r="G19"/>
  <c r="D19"/>
  <c r="E19" s="1"/>
  <c r="D11"/>
  <c r="E11" s="1"/>
  <c r="I21"/>
  <c r="I24"/>
  <c r="I13"/>
  <c r="I6"/>
  <c r="I5"/>
  <c r="G24"/>
  <c r="G21"/>
  <c r="G6"/>
  <c r="H20"/>
  <c r="F20"/>
  <c r="D24"/>
  <c r="E24" s="1"/>
  <c r="D21"/>
  <c r="E21" s="1"/>
  <c r="E16"/>
  <c r="D13"/>
  <c r="E13" s="1"/>
  <c r="D6"/>
  <c r="E6" s="1"/>
  <c r="D5"/>
  <c r="E5" s="1"/>
  <c r="C20"/>
  <c r="B20"/>
  <c r="B12"/>
  <c r="I15" i="1"/>
  <c r="I10"/>
  <c r="I8"/>
  <c r="I6"/>
  <c r="G15"/>
  <c r="G10"/>
  <c r="G6"/>
  <c r="H5"/>
  <c r="F5"/>
  <c r="D10"/>
  <c r="E10" s="1"/>
  <c r="D19"/>
  <c r="E19" s="1"/>
  <c r="D8"/>
  <c r="E8" s="1"/>
  <c r="D7"/>
  <c r="E7" s="1"/>
  <c r="B5"/>
  <c r="F28" i="2" l="1"/>
  <c r="B28"/>
  <c r="B30" s="1"/>
  <c r="C28"/>
  <c r="C30" s="1"/>
  <c r="G25"/>
  <c r="I25"/>
  <c r="I13" i="1"/>
  <c r="D25" i="2"/>
  <c r="E25" s="1"/>
  <c r="D17"/>
  <c r="E17" s="1"/>
  <c r="D10"/>
  <c r="E10" s="1"/>
  <c r="G17"/>
  <c r="I17"/>
  <c r="D5" i="1"/>
  <c r="E5" s="1"/>
  <c r="D27" i="2"/>
  <c r="E27" s="1"/>
  <c r="B4" i="1"/>
  <c r="G12" i="2"/>
  <c r="I12"/>
  <c r="G4"/>
  <c r="I4"/>
  <c r="G14"/>
  <c r="G20"/>
  <c r="I20"/>
  <c r="G22"/>
  <c r="I22"/>
  <c r="D12"/>
  <c r="E12" s="1"/>
  <c r="D14"/>
  <c r="E14" s="1"/>
  <c r="D20"/>
  <c r="E20" s="1"/>
  <c r="D22"/>
  <c r="D4"/>
  <c r="E4" s="1"/>
  <c r="G5" i="1"/>
  <c r="I5"/>
  <c r="G9"/>
  <c r="I9"/>
  <c r="G13"/>
  <c r="C20"/>
  <c r="F4"/>
  <c r="H4"/>
  <c r="H20" s="1"/>
  <c r="E9"/>
  <c r="D4" l="1"/>
  <c r="E4" s="1"/>
  <c r="B20"/>
  <c r="I28" i="2"/>
  <c r="I30"/>
  <c r="D30"/>
  <c r="E30" s="1"/>
  <c r="D28"/>
  <c r="E28" s="1"/>
  <c r="G28"/>
  <c r="I4" i="1"/>
  <c r="E22" i="2"/>
  <c r="G4" i="1"/>
  <c r="F20"/>
  <c r="G20" s="1"/>
  <c r="G30" i="2"/>
  <c r="I20" i="1" l="1"/>
  <c r="D15"/>
  <c r="E15" s="1"/>
  <c r="D20"/>
  <c r="E20" s="1"/>
  <c r="D13"/>
  <c r="E13" s="1"/>
</calcChain>
</file>

<file path=xl/sharedStrings.xml><?xml version="1.0" encoding="utf-8"?>
<sst xmlns="http://schemas.openxmlformats.org/spreadsheetml/2006/main" count="65" uniqueCount="56">
  <si>
    <t>Всего доходов</t>
  </si>
  <si>
    <t>в % к предыдущему году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</si>
  <si>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</si>
  <si>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</si>
  <si>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</si>
  <si>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</si>
  <si>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</si>
  <si>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</si>
  <si>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</si>
  <si>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</si>
  <si>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</si>
  <si>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</si>
  <si>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</si>
  <si>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</si>
  <si>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</si>
  <si>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</si>
  <si>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</si>
  <si>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>Жилищно-коммунальное хозяйство, всего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</si>
  <si>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</si>
  <si>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</si>
  <si>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</si>
  <si>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</si>
  <si>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</si>
  <si>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</si>
  <si>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</si>
  <si>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</si>
  <si>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</si>
  <si>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</si>
  <si>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</si>
  <si>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Культура и кинематография</t>
  </si>
  <si>
    <t>Субсидии</t>
  </si>
  <si>
    <t>Физическая культура и спорт</t>
  </si>
  <si>
    <t>Пенсионное обеспечение</t>
  </si>
  <si>
    <t>Межбюджетные трансферты общего характера бюджетам субъектов РФ и муниципальных образований</t>
  </si>
  <si>
    <t>Физическая культура</t>
  </si>
  <si>
    <t>Мобилизационная и вневойсковая подготовка</t>
  </si>
  <si>
    <t>Другие вопросы в области национальной экономики</t>
  </si>
  <si>
    <t>Иные межбюджетные трансферты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</si>
  <si>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</si>
  <si>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</si>
  <si>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оказания платных услуг и  компенсации затрат государства</t>
  </si>
  <si>
    <t>Проведение выборов и референдумов</t>
  </si>
  <si>
    <t>Другие общегосударственные вопросы</t>
  </si>
  <si>
    <t>Прочие безвозмездные поступления</t>
  </si>
  <si>
    <t>Обеспечение  деятельности финансовых, налоговых и таможенных органов и органов надзора</t>
  </si>
  <si>
    <t xml:space="preserve">Анализ доходов бюджета  Нелазского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</si>
  <si>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</si>
  <si>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</si>
  <si>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</si>
  <si>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</si>
  <si>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>Налоговые и неналоговые доходы</t>
  </si>
  <si>
    <t>Безвозмездные поступления, всего</t>
  </si>
  <si>
    <t>Безвозмездные поступления от негосударственны организаций</t>
  </si>
  <si>
    <t>Прочие неналоговые доходы</t>
  </si>
  <si>
    <t>Жилищное хозяйство</t>
  </si>
  <si>
    <t xml:space="preserve">Анализ расходов бюджета Нелазского сельского поселения на 2024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</si>
</sst>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0"/>
      <color rgb="FFFF0000"/>
      <name val="Cambria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3" fillId="0" borderId="0" xfId="0" applyFont="1"/>
    <xf numFmtId="0" fontId="3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4" fillId="0" borderId="2" xfId="0" applyFont="1" applyBorder="1"/>
    <xf numFmtId="0" fontId="5" fillId="0" borderId="0" xfId="0" applyFont="1"/>
    <xf numFmtId="164" fontId="0" fillId="0" borderId="0" xfId="0" applyNumberFormat="1"/>
    <xf numFmtId="164" fontId="9" fillId="0" borderId="2" xfId="0" applyNumberFormat="1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Border="1"/>
    <xf numFmtId="164" fontId="7" fillId="0" borderId="0" xfId="0" applyNumberFormat="1" applyFont="1"/>
    <xf numFmtId="164" fontId="11" fillId="0" borderId="0" xfId="0" applyNumberFormat="1" applyFont="1"/>
    <xf numFmtId="164" fontId="10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 applyBorder="1" applyAlignment="1"/>
    <xf numFmtId="164" fontId="6" fillId="0" borderId="0" xfId="0" applyNumberFormat="1" applyFont="1"/>
    <xf numFmtId="164" fontId="4" fillId="0" borderId="0" xfId="0" applyNumberFormat="1" applyFont="1"/>
    <xf numFmtId="164" fontId="12" fillId="0" borderId="0" xfId="0" applyNumberFormat="1" applyFont="1"/>
    <xf numFmtId="0" fontId="12" fillId="0" borderId="0" xfId="0" applyFont="1"/>
    <xf numFmtId="0" fontId="13" fillId="0" borderId="0" xfId="0" applyFont="1"/>
    <xf numFmtId="0" fontId="6" fillId="0" borderId="0" xfId="0" applyFont="1" applyAlignment="1">
      <alignment wrapText="1"/>
    </xf>
    <xf numFmtId="164" fontId="3" fillId="0" borderId="2" xfId="0" applyNumberFormat="1" applyFont="1" applyBorder="1"/>
    <xf numFmtId="164" fontId="2" fillId="0" borderId="2" xfId="0" applyNumberFormat="1" applyFont="1" applyBorder="1"/>
    <xf numFmtId="0" fontId="3" fillId="0" borderId="0" xfId="0" applyFont="1" applyAlignment="1">
      <alignment wrapText="1"/>
    </xf>
    <xf numFmtId="2" fontId="3" fillId="0" borderId="0" xfId="0" applyNumberFormat="1" applyFont="1"/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6"/>
  <sheetViews>
    <sheetView workbookViewId="0">
      <selection activeCell="F4" sqref="F4:I22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10">
      <c r="H1" t="s">
        <v>24</v>
      </c>
    </row>
    <row r="2" spans="1:10">
      <c r="A2" t="s">
        <v>45</v>
      </c>
    </row>
    <row r="3" spans="1:10" ht="51">
      <c r="A3" s="12"/>
      <c r="B3" s="7" t="s">
        <v>46</v>
      </c>
      <c r="C3" s="7" t="s">
        <v>47</v>
      </c>
      <c r="D3" s="7" t="s">
        <v>2</v>
      </c>
      <c r="E3" s="7" t="s">
        <v>38</v>
      </c>
      <c r="F3" s="8" t="s">
        <v>48</v>
      </c>
      <c r="G3" s="7" t="s">
        <v>38</v>
      </c>
      <c r="H3" s="8" t="s">
        <v>49</v>
      </c>
      <c r="I3" s="7" t="s">
        <v>38</v>
      </c>
    </row>
    <row r="4" spans="1:10">
      <c r="A4" s="9" t="s">
        <v>50</v>
      </c>
      <c r="B4" s="33">
        <f>SUM(B5,B9)</f>
        <v>17726</v>
      </c>
      <c r="C4" s="33">
        <f>SUM(C9,C5)</f>
        <v>18169</v>
      </c>
      <c r="D4" s="33">
        <f t="shared" ref="D4:D11" si="0">C4-B4</f>
        <v>443</v>
      </c>
      <c r="E4" s="33">
        <f t="shared" ref="E4:E12" si="1">D4/B4*100</f>
        <v>2.4991537853999777</v>
      </c>
      <c r="F4" s="33">
        <f>SUM(F5,F9)</f>
        <v>18266</v>
      </c>
      <c r="G4" s="33">
        <f t="shared" ref="G4:G8" si="2">(F4/C4*100)-100</f>
        <v>0.53387638284991112</v>
      </c>
      <c r="H4" s="33">
        <f>SUM(H5,H9)</f>
        <v>18372</v>
      </c>
      <c r="I4" s="33">
        <f t="shared" ref="I4:I7" si="3">H4/F4*100-100</f>
        <v>0.58031315011497497</v>
      </c>
      <c r="J4" s="29"/>
    </row>
    <row r="5" spans="1:10">
      <c r="A5" s="9" t="s">
        <v>3</v>
      </c>
      <c r="B5" s="32">
        <f>SUM(B6:B8)</f>
        <v>17411</v>
      </c>
      <c r="C5" s="32">
        <f>SUM(C6:C8)</f>
        <v>17919</v>
      </c>
      <c r="D5" s="32">
        <f t="shared" si="0"/>
        <v>508</v>
      </c>
      <c r="E5" s="33">
        <f t="shared" si="1"/>
        <v>2.9176957096088678</v>
      </c>
      <c r="F5" s="32">
        <f>SUM(F6:F8)</f>
        <v>18016</v>
      </c>
      <c r="G5" s="33">
        <f t="shared" si="2"/>
        <v>0.54132485071711756</v>
      </c>
      <c r="H5" s="32">
        <f>SUM(H6:H8)</f>
        <v>18122</v>
      </c>
      <c r="I5" s="32">
        <f t="shared" si="3"/>
        <v>0.58836589698046282</v>
      </c>
      <c r="J5" s="29"/>
    </row>
    <row r="6" spans="1:10" ht="25.5" customHeight="1">
      <c r="A6" s="6" t="s">
        <v>4</v>
      </c>
      <c r="B6" s="32">
        <v>808</v>
      </c>
      <c r="C6" s="32">
        <v>1036</v>
      </c>
      <c r="D6" s="32">
        <f t="shared" si="0"/>
        <v>228</v>
      </c>
      <c r="E6" s="33">
        <f t="shared" si="1"/>
        <v>28.217821782178216</v>
      </c>
      <c r="F6" s="32">
        <v>1088</v>
      </c>
      <c r="G6" s="33">
        <f t="shared" si="2"/>
        <v>5.0193050193050084</v>
      </c>
      <c r="H6" s="32">
        <v>1148</v>
      </c>
      <c r="I6" s="32">
        <f t="shared" si="3"/>
        <v>5.514705882352942</v>
      </c>
      <c r="J6" s="29"/>
    </row>
    <row r="7" spans="1:10" ht="21.75" customHeight="1">
      <c r="A7" s="10" t="s">
        <v>5</v>
      </c>
      <c r="B7" s="32">
        <v>16596</v>
      </c>
      <c r="C7" s="32">
        <v>16876</v>
      </c>
      <c r="D7" s="32">
        <f t="shared" si="0"/>
        <v>280</v>
      </c>
      <c r="E7" s="33">
        <f t="shared" si="1"/>
        <v>1.6871535309713181</v>
      </c>
      <c r="F7" s="32">
        <v>16921</v>
      </c>
      <c r="G7" s="33">
        <f t="shared" si="2"/>
        <v>0.26665086513391145</v>
      </c>
      <c r="H7" s="32">
        <v>16967</v>
      </c>
      <c r="I7" s="32">
        <f t="shared" si="3"/>
        <v>0.27185154541693635</v>
      </c>
      <c r="J7" s="29"/>
    </row>
    <row r="8" spans="1:10" ht="24.75" customHeight="1">
      <c r="A8" s="6" t="s">
        <v>6</v>
      </c>
      <c r="B8" s="32">
        <v>7</v>
      </c>
      <c r="C8" s="32">
        <v>7</v>
      </c>
      <c r="D8" s="32">
        <f t="shared" si="0"/>
        <v>0</v>
      </c>
      <c r="E8" s="33">
        <f t="shared" si="1"/>
        <v>0</v>
      </c>
      <c r="F8" s="32">
        <v>7</v>
      </c>
      <c r="G8" s="33">
        <f t="shared" si="2"/>
        <v>0</v>
      </c>
      <c r="H8" s="32">
        <v>7</v>
      </c>
      <c r="I8" s="32">
        <f t="shared" ref="I8:I12" si="4">H8/F8*100-100</f>
        <v>0</v>
      </c>
      <c r="J8" s="29"/>
    </row>
    <row r="9" spans="1:10" ht="20.25" customHeight="1">
      <c r="A9" s="11" t="s">
        <v>7</v>
      </c>
      <c r="B9" s="33">
        <f>SUM(B10:B12)</f>
        <v>315</v>
      </c>
      <c r="C9" s="33">
        <f>SUM(C10:C12)</f>
        <v>250</v>
      </c>
      <c r="D9" s="33">
        <f>C9-B9</f>
        <v>-65</v>
      </c>
      <c r="E9" s="33">
        <f t="shared" si="1"/>
        <v>-20.634920634920633</v>
      </c>
      <c r="F9" s="33">
        <f>SUM(F10:F12)</f>
        <v>250</v>
      </c>
      <c r="G9" s="33">
        <f t="shared" ref="G9:G12" si="5">(F9/C9*100)-100</f>
        <v>0</v>
      </c>
      <c r="H9" s="33">
        <f>SUM(H10:H12)</f>
        <v>250</v>
      </c>
      <c r="I9" s="33">
        <f t="shared" si="4"/>
        <v>0</v>
      </c>
      <c r="J9" s="30"/>
    </row>
    <row r="10" spans="1:10" ht="38.25" customHeight="1">
      <c r="A10" s="6" t="s">
        <v>8</v>
      </c>
      <c r="B10" s="32">
        <v>63</v>
      </c>
      <c r="C10" s="32">
        <v>63</v>
      </c>
      <c r="D10" s="32">
        <f t="shared" si="0"/>
        <v>0</v>
      </c>
      <c r="E10" s="33">
        <f t="shared" si="1"/>
        <v>0</v>
      </c>
      <c r="F10" s="32">
        <v>63</v>
      </c>
      <c r="G10" s="33">
        <f t="shared" si="5"/>
        <v>0</v>
      </c>
      <c r="H10" s="32">
        <v>63</v>
      </c>
      <c r="I10" s="32">
        <f t="shared" si="4"/>
        <v>0</v>
      </c>
      <c r="J10" s="29"/>
    </row>
    <row r="11" spans="1:10" ht="35.25" customHeight="1">
      <c r="A11" s="31" t="s">
        <v>40</v>
      </c>
      <c r="B11" s="32">
        <v>146.80000000000001</v>
      </c>
      <c r="C11" s="32">
        <v>72</v>
      </c>
      <c r="D11" s="32">
        <f t="shared" si="0"/>
        <v>-74.800000000000011</v>
      </c>
      <c r="E11" s="33">
        <f t="shared" si="1"/>
        <v>-50.953678474114447</v>
      </c>
      <c r="F11" s="32">
        <v>72</v>
      </c>
      <c r="G11" s="33">
        <f t="shared" si="5"/>
        <v>0</v>
      </c>
      <c r="H11" s="32">
        <v>72</v>
      </c>
      <c r="I11" s="32">
        <f t="shared" si="4"/>
        <v>0</v>
      </c>
    </row>
    <row r="12" spans="1:10" ht="25.5" customHeight="1">
      <c r="A12" s="6" t="s">
        <v>53</v>
      </c>
      <c r="B12" s="32">
        <v>105.2</v>
      </c>
      <c r="C12" s="32">
        <v>115</v>
      </c>
      <c r="D12" s="32">
        <f t="shared" ref="D12" si="6">C12-B12</f>
        <v>9.7999999999999972</v>
      </c>
      <c r="E12" s="33">
        <f t="shared" si="1"/>
        <v>9.3155893536121646</v>
      </c>
      <c r="F12" s="32">
        <v>115</v>
      </c>
      <c r="G12" s="33">
        <f t="shared" si="5"/>
        <v>0</v>
      </c>
      <c r="H12" s="32">
        <v>115</v>
      </c>
      <c r="I12" s="32">
        <f t="shared" si="4"/>
        <v>0</v>
      </c>
    </row>
    <row r="13" spans="1:10" ht="24" customHeight="1">
      <c r="A13" s="9" t="s">
        <v>51</v>
      </c>
      <c r="B13" s="33">
        <f>SUM(B14:B19)</f>
        <v>12378.5</v>
      </c>
      <c r="C13" s="33">
        <f>SUM(C14:C19)</f>
        <v>5980</v>
      </c>
      <c r="D13" s="33">
        <f t="shared" ref="D13:D19" si="7">C13-B13</f>
        <v>-6398.5</v>
      </c>
      <c r="E13" s="33">
        <f t="shared" ref="E13:E14" si="8">D13/B13*100</f>
        <v>-51.690430989215173</v>
      </c>
      <c r="F13" s="33">
        <f>SUM(F14:F19)</f>
        <v>817.7</v>
      </c>
      <c r="G13" s="33">
        <f t="shared" ref="G13:G20" si="9">(F13/C13*100)-100</f>
        <v>-86.326086956521735</v>
      </c>
      <c r="H13" s="33">
        <f>SUM(H14:H19)</f>
        <v>583</v>
      </c>
      <c r="I13" s="33">
        <f t="shared" ref="I13" si="10">H13/F13*100-100</f>
        <v>-28.702458114222821</v>
      </c>
    </row>
    <row r="14" spans="1:10" ht="24" customHeight="1">
      <c r="A14" s="6" t="s">
        <v>9</v>
      </c>
      <c r="B14" s="32">
        <v>344.3</v>
      </c>
      <c r="C14" s="32">
        <v>0</v>
      </c>
      <c r="D14" s="32">
        <f t="shared" ref="D14" si="11">C14-B14</f>
        <v>-344.3</v>
      </c>
      <c r="E14" s="33">
        <f t="shared" si="8"/>
        <v>-100</v>
      </c>
      <c r="F14" s="32">
        <v>234.7</v>
      </c>
      <c r="G14" s="33"/>
      <c r="H14" s="32">
        <v>0</v>
      </c>
      <c r="I14" s="32">
        <f>H14/F14*100-100</f>
        <v>-100</v>
      </c>
    </row>
    <row r="15" spans="1:10" ht="16.5" customHeight="1">
      <c r="A15" s="6" t="s">
        <v>10</v>
      </c>
      <c r="B15" s="32">
        <v>135</v>
      </c>
      <c r="C15" s="32">
        <v>2</v>
      </c>
      <c r="D15" s="32">
        <f t="shared" si="7"/>
        <v>-133</v>
      </c>
      <c r="E15" s="33">
        <f t="shared" ref="E15:E19" si="12">D15/B15*100</f>
        <v>-98.518518518518519</v>
      </c>
      <c r="F15" s="32">
        <v>2</v>
      </c>
      <c r="G15" s="33">
        <f t="shared" si="9"/>
        <v>0</v>
      </c>
      <c r="H15" s="32">
        <v>2</v>
      </c>
      <c r="I15" s="32">
        <f>H15/F15*100-100</f>
        <v>0</v>
      </c>
    </row>
    <row r="16" spans="1:10" ht="18" customHeight="1">
      <c r="A16" s="6" t="s">
        <v>30</v>
      </c>
      <c r="B16" s="32">
        <v>6994.3</v>
      </c>
      <c r="C16" s="32">
        <v>2178.3000000000002</v>
      </c>
      <c r="D16" s="32">
        <f t="shared" si="7"/>
        <v>-4816</v>
      </c>
      <c r="E16" s="33">
        <f t="shared" si="12"/>
        <v>-68.856068512931955</v>
      </c>
      <c r="F16" s="32">
        <v>581</v>
      </c>
      <c r="G16" s="33">
        <f t="shared" si="9"/>
        <v>-73.327824450259385</v>
      </c>
      <c r="H16" s="32">
        <v>581</v>
      </c>
      <c r="I16" s="32">
        <f t="shared" ref="I16" si="13">H16/F16*100-100</f>
        <v>0</v>
      </c>
    </row>
    <row r="17" spans="1:9" ht="18" customHeight="1">
      <c r="A17" s="6" t="s">
        <v>37</v>
      </c>
      <c r="B17" s="32">
        <v>3245</v>
      </c>
      <c r="C17" s="32">
        <v>3799.7</v>
      </c>
      <c r="D17" s="32">
        <f t="shared" ref="D17" si="14">C17-B17</f>
        <v>554.69999999999982</v>
      </c>
      <c r="E17" s="33">
        <f t="shared" si="12"/>
        <v>17.093990755007699</v>
      </c>
      <c r="F17" s="32"/>
      <c r="G17" s="33">
        <f t="shared" ref="G17" si="15">(F17/C17*100)-100</f>
        <v>-100</v>
      </c>
      <c r="H17" s="32">
        <v>0</v>
      </c>
      <c r="I17" s="32"/>
    </row>
    <row r="18" spans="1:9" ht="28.5" customHeight="1">
      <c r="A18" s="6" t="s">
        <v>52</v>
      </c>
      <c r="B18" s="32">
        <v>1200</v>
      </c>
      <c r="C18" s="32">
        <v>0</v>
      </c>
      <c r="D18" s="32">
        <f t="shared" ref="D18" si="16">C18-B18</f>
        <v>-1200</v>
      </c>
      <c r="E18" s="33">
        <f t="shared" ref="E18" si="17">D18/B18*100</f>
        <v>-100</v>
      </c>
      <c r="F18" s="32"/>
      <c r="G18" s="33"/>
      <c r="H18" s="32">
        <v>0</v>
      </c>
      <c r="I18" s="32"/>
    </row>
    <row r="19" spans="1:9" ht="15" customHeight="1">
      <c r="A19" s="6" t="s">
        <v>43</v>
      </c>
      <c r="B19" s="32">
        <v>459.9</v>
      </c>
      <c r="C19" s="32">
        <v>0</v>
      </c>
      <c r="D19" s="32">
        <f t="shared" si="7"/>
        <v>-459.9</v>
      </c>
      <c r="E19" s="33">
        <f t="shared" si="12"/>
        <v>-100</v>
      </c>
      <c r="F19" s="32"/>
      <c r="G19" s="33"/>
      <c r="H19" s="32"/>
      <c r="I19" s="32"/>
    </row>
    <row r="20" spans="1:9">
      <c r="A20" s="9" t="s">
        <v>0</v>
      </c>
      <c r="B20" s="33">
        <f>B13+B4</f>
        <v>30104.5</v>
      </c>
      <c r="C20" s="33">
        <f>C13+C4</f>
        <v>24149</v>
      </c>
      <c r="D20" s="33">
        <f t="shared" ref="D20" si="18">C20-B20</f>
        <v>-5955.5</v>
      </c>
      <c r="E20" s="33">
        <f t="shared" ref="E20" si="19">D20/B20*100</f>
        <v>-19.782756730721321</v>
      </c>
      <c r="F20" s="33">
        <f>F4+F13</f>
        <v>19083.7</v>
      </c>
      <c r="G20" s="33">
        <f t="shared" si="9"/>
        <v>-20.975195660275787</v>
      </c>
      <c r="H20" s="33">
        <f>H4+H13</f>
        <v>18955</v>
      </c>
      <c r="I20" s="33">
        <f>H20/F20*100-100</f>
        <v>-0.67439752249302387</v>
      </c>
    </row>
    <row r="21" spans="1:9">
      <c r="A21" s="2"/>
      <c r="B21" s="34"/>
      <c r="C21" s="13"/>
      <c r="D21" s="5"/>
      <c r="E21" s="5"/>
      <c r="F21" s="5"/>
      <c r="G21" s="35"/>
      <c r="H21" s="35"/>
      <c r="I21" s="5"/>
    </row>
    <row r="22" spans="1:9">
      <c r="A22" s="3"/>
      <c r="B22" s="13"/>
      <c r="C22" s="13"/>
      <c r="D22" s="5"/>
      <c r="E22" s="4"/>
      <c r="F22" s="5"/>
      <c r="G22" s="5"/>
      <c r="H22" s="5"/>
      <c r="I22" s="5"/>
    </row>
    <row r="23" spans="1:9">
      <c r="A23" s="3"/>
      <c r="B23" s="13"/>
      <c r="C23" s="13"/>
      <c r="D23" s="4"/>
      <c r="E23" s="4"/>
      <c r="F23" s="4"/>
      <c r="G23" s="4"/>
      <c r="H23" s="4"/>
      <c r="I23" s="4"/>
    </row>
    <row r="24" spans="1:9">
      <c r="A24" s="3"/>
      <c r="B24" s="13"/>
      <c r="C24" s="13"/>
      <c r="D24" s="4"/>
      <c r="E24" s="4"/>
      <c r="F24" s="4"/>
      <c r="G24" s="4"/>
      <c r="H24" s="4"/>
      <c r="I24" s="4"/>
    </row>
    <row r="25" spans="1:9">
      <c r="A25" s="3"/>
      <c r="B25" s="4"/>
      <c r="C25" s="4"/>
      <c r="D25" s="4"/>
      <c r="E25" s="4"/>
      <c r="F25" s="4"/>
      <c r="G25" s="4"/>
      <c r="H25" s="4"/>
      <c r="I25" s="4"/>
    </row>
    <row r="26" spans="1:9">
      <c r="A26" s="3"/>
      <c r="B26" s="4"/>
      <c r="C26" s="4"/>
      <c r="D26" s="4"/>
      <c r="E26" s="4"/>
      <c r="F26" s="4"/>
      <c r="G26" s="4"/>
      <c r="H26" s="4"/>
      <c r="I26" s="4"/>
    </row>
    <row r="27" spans="1:9">
      <c r="A27" s="3"/>
      <c r="B27" s="4"/>
      <c r="C27" s="4"/>
      <c r="D27" s="4"/>
      <c r="E27" s="4"/>
      <c r="F27" s="4"/>
      <c r="G27" s="4"/>
      <c r="H27" s="4"/>
      <c r="I27" s="4"/>
    </row>
    <row r="28" spans="1:9">
      <c r="A28" s="3"/>
      <c r="B28" s="4"/>
      <c r="C28" s="4"/>
      <c r="D28" s="4"/>
      <c r="E28" s="4"/>
      <c r="F28" s="4"/>
      <c r="G28" s="4"/>
      <c r="H28" s="4"/>
      <c r="I28" s="4"/>
    </row>
    <row r="29" spans="1:9">
      <c r="A29" s="3"/>
      <c r="B29" s="4"/>
      <c r="C29" s="4"/>
      <c r="D29" s="4"/>
      <c r="E29" s="4"/>
      <c r="F29" s="4"/>
      <c r="G29" s="4"/>
      <c r="H29" s="4"/>
      <c r="I29" s="4"/>
    </row>
    <row r="30" spans="1:9">
      <c r="A30" s="3"/>
      <c r="B30" s="4"/>
      <c r="C30" s="4"/>
      <c r="D30" s="4"/>
      <c r="E30" s="4"/>
      <c r="F30" s="4"/>
      <c r="G30" s="4"/>
      <c r="H30" s="4"/>
      <c r="I30" s="4"/>
    </row>
    <row r="31" spans="1:9">
      <c r="A31" s="3"/>
      <c r="B31" s="4"/>
      <c r="C31" s="4"/>
      <c r="D31" s="4"/>
      <c r="E31" s="4"/>
      <c r="F31" s="4"/>
      <c r="G31" s="4"/>
      <c r="H31" s="4"/>
      <c r="I31" s="4"/>
    </row>
    <row r="32" spans="1:9">
      <c r="A32" s="3"/>
      <c r="B32" s="4"/>
      <c r="C32" s="4"/>
      <c r="D32" s="4"/>
      <c r="E32" s="4"/>
      <c r="F32" s="4"/>
      <c r="G32" s="4"/>
      <c r="H32" s="4"/>
      <c r="I32" s="4"/>
    </row>
    <row r="33" spans="1:9">
      <c r="A33" s="3"/>
      <c r="B33" s="4"/>
      <c r="C33" s="4"/>
      <c r="D33" s="4"/>
      <c r="E33" s="4"/>
      <c r="F33" s="4"/>
      <c r="G33" s="4"/>
      <c r="H33" s="4"/>
      <c r="I33" s="4"/>
    </row>
    <row r="34" spans="1:9">
      <c r="A34" s="3"/>
      <c r="B34" s="4"/>
      <c r="C34" s="4"/>
      <c r="D34" s="4"/>
      <c r="E34" s="4"/>
      <c r="F34" s="4"/>
      <c r="G34" s="4"/>
      <c r="H34" s="4"/>
      <c r="I34" s="4"/>
    </row>
    <row r="35" spans="1:9">
      <c r="A35" s="3"/>
      <c r="B35" s="4"/>
      <c r="C35" s="4"/>
      <c r="D35" s="4"/>
      <c r="E35" s="4"/>
      <c r="F35" s="4"/>
      <c r="G35" s="4"/>
      <c r="H35" s="4"/>
      <c r="I35" s="4"/>
    </row>
    <row r="36" spans="1:9">
      <c r="A36" s="3"/>
      <c r="B36" s="4"/>
      <c r="C36" s="4"/>
      <c r="D36" s="4"/>
      <c r="E36" s="4"/>
      <c r="F36" s="4"/>
      <c r="G36" s="4"/>
      <c r="H36" s="4"/>
      <c r="I36" s="4"/>
    </row>
    <row r="37" spans="1:9">
      <c r="A37" s="3"/>
      <c r="B37" s="4"/>
      <c r="C37" s="4"/>
      <c r="D37" s="4"/>
      <c r="E37" s="4"/>
      <c r="F37" s="4"/>
      <c r="G37" s="4"/>
      <c r="H37" s="4"/>
      <c r="I37" s="4"/>
    </row>
    <row r="38" spans="1:9">
      <c r="A38" s="3"/>
      <c r="B38" s="4"/>
      <c r="C38" s="4"/>
      <c r="D38" s="4"/>
      <c r="E38" s="4"/>
      <c r="F38" s="4"/>
      <c r="G38" s="4"/>
      <c r="H38" s="4"/>
      <c r="I38" s="4"/>
    </row>
    <row r="39" spans="1:9">
      <c r="A39" s="3"/>
      <c r="B39" s="4"/>
      <c r="C39" s="4"/>
      <c r="D39" s="4"/>
      <c r="E39" s="4"/>
      <c r="F39" s="4"/>
      <c r="G39" s="4"/>
      <c r="H39" s="4"/>
      <c r="I39" s="4"/>
    </row>
    <row r="40" spans="1:9">
      <c r="A40" s="3"/>
      <c r="B40" s="4"/>
      <c r="C40" s="4"/>
      <c r="D40" s="4"/>
      <c r="E40" s="4"/>
      <c r="F40" s="4"/>
      <c r="G40" s="4"/>
      <c r="H40" s="4"/>
      <c r="I40" s="4"/>
    </row>
    <row r="41" spans="1:9">
      <c r="A41" s="3"/>
      <c r="B41" s="4"/>
      <c r="C41" s="4"/>
      <c r="D41" s="4"/>
      <c r="E41" s="4"/>
      <c r="F41" s="4"/>
      <c r="G41" s="4"/>
      <c r="H41" s="4"/>
      <c r="I41" s="4"/>
    </row>
    <row r="42" spans="1:9">
      <c r="A42" s="3"/>
      <c r="B42" s="4"/>
      <c r="C42" s="4"/>
      <c r="D42" s="4"/>
      <c r="E42" s="4"/>
      <c r="F42" s="4"/>
      <c r="G42" s="4"/>
      <c r="H42" s="4"/>
      <c r="I42" s="4"/>
    </row>
    <row r="43" spans="1:9">
      <c r="A43" s="3"/>
      <c r="B43" s="4"/>
      <c r="C43" s="4"/>
      <c r="D43" s="4"/>
      <c r="E43" s="4"/>
      <c r="F43" s="4"/>
      <c r="G43" s="4"/>
      <c r="H43" s="4"/>
      <c r="I43" s="4"/>
    </row>
    <row r="44" spans="1:9">
      <c r="A44" s="3"/>
      <c r="B44" s="4"/>
      <c r="C44" s="4"/>
      <c r="D44" s="4"/>
      <c r="E44" s="4"/>
      <c r="F44" s="4"/>
      <c r="G44" s="4"/>
      <c r="H44" s="4"/>
      <c r="I44" s="4"/>
    </row>
    <row r="45" spans="1:9">
      <c r="A45" s="3"/>
      <c r="B45" s="4"/>
      <c r="C45" s="4"/>
      <c r="D45" s="4"/>
      <c r="E45" s="4"/>
      <c r="F45" s="4"/>
      <c r="G45" s="4"/>
      <c r="H45" s="4"/>
      <c r="I45" s="4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  <row r="119" spans="1:9">
      <c r="A119" s="3"/>
      <c r="B119" s="3"/>
      <c r="C119" s="3"/>
      <c r="D119" s="3"/>
      <c r="E119" s="3"/>
      <c r="F119" s="3"/>
      <c r="G119" s="3"/>
      <c r="H119" s="3"/>
      <c r="I119" s="3"/>
    </row>
    <row r="120" spans="1:9">
      <c r="A120" s="3"/>
      <c r="B120" s="3"/>
      <c r="C120" s="3"/>
      <c r="D120" s="3"/>
      <c r="E120" s="3"/>
      <c r="F120" s="3"/>
      <c r="G120" s="3"/>
      <c r="H120" s="3"/>
      <c r="I120" s="3"/>
    </row>
    <row r="121" spans="1:9">
      <c r="A121" s="3"/>
      <c r="B121" s="3"/>
      <c r="C121" s="3"/>
      <c r="D121" s="3"/>
      <c r="E121" s="3"/>
      <c r="F121" s="3"/>
      <c r="G121" s="3"/>
      <c r="H121" s="3"/>
      <c r="I121" s="3"/>
    </row>
    <row r="122" spans="1:9">
      <c r="A122" s="3"/>
      <c r="B122" s="3"/>
      <c r="C122" s="3"/>
      <c r="D122" s="3"/>
      <c r="E122" s="3"/>
      <c r="F122" s="3"/>
      <c r="G122" s="3"/>
      <c r="H122" s="3"/>
      <c r="I122" s="3"/>
    </row>
    <row r="123" spans="1:9">
      <c r="A123" s="3"/>
      <c r="B123" s="3"/>
      <c r="C123" s="3"/>
      <c r="D123" s="3"/>
      <c r="E123" s="3"/>
      <c r="F123" s="3"/>
      <c r="G123" s="3"/>
      <c r="H123" s="3"/>
      <c r="I123" s="3"/>
    </row>
    <row r="124" spans="1:9">
      <c r="A124" s="3"/>
      <c r="B124" s="3"/>
      <c r="C124" s="3"/>
      <c r="D124" s="3"/>
      <c r="E124" s="3"/>
      <c r="F124" s="3"/>
      <c r="G124" s="3"/>
      <c r="H124" s="3"/>
      <c r="I124" s="3"/>
    </row>
    <row r="125" spans="1:9">
      <c r="A125" s="3"/>
      <c r="B125" s="3"/>
      <c r="C125" s="3"/>
      <c r="D125" s="3"/>
      <c r="E125" s="3"/>
      <c r="F125" s="3"/>
      <c r="G125" s="3"/>
      <c r="H125" s="3"/>
      <c r="I125" s="3"/>
    </row>
    <row r="126" spans="1:9">
      <c r="A126" s="3"/>
      <c r="B126" s="3"/>
      <c r="C126" s="3"/>
      <c r="D126" s="3"/>
      <c r="E126" s="3"/>
      <c r="F126" s="3"/>
      <c r="G126" s="3"/>
      <c r="H126" s="3"/>
      <c r="I126" s="3"/>
    </row>
    <row r="127" spans="1:9">
      <c r="A127" s="3"/>
      <c r="B127" s="3"/>
      <c r="C127" s="3"/>
      <c r="D127" s="3"/>
      <c r="E127" s="3"/>
      <c r="F127" s="3"/>
      <c r="G127" s="3"/>
      <c r="H127" s="3"/>
      <c r="I127" s="3"/>
    </row>
    <row r="128" spans="1:9">
      <c r="A128" s="3"/>
      <c r="B128" s="3"/>
      <c r="C128" s="3"/>
      <c r="D128" s="3"/>
      <c r="E128" s="3"/>
      <c r="F128" s="3"/>
      <c r="G128" s="3"/>
      <c r="H128" s="3"/>
      <c r="I128" s="3"/>
    </row>
    <row r="129" spans="1:9">
      <c r="A129" s="3"/>
      <c r="B129" s="3"/>
      <c r="C129" s="3"/>
      <c r="D129" s="3"/>
      <c r="E129" s="3"/>
      <c r="F129" s="3"/>
      <c r="G129" s="3"/>
      <c r="H129" s="3"/>
      <c r="I129" s="3"/>
    </row>
    <row r="130" spans="1:9">
      <c r="A130" s="3"/>
      <c r="B130" s="3"/>
      <c r="C130" s="3"/>
      <c r="D130" s="3"/>
      <c r="E130" s="3"/>
      <c r="F130" s="3"/>
      <c r="G130" s="3"/>
      <c r="H130" s="3"/>
      <c r="I130" s="3"/>
    </row>
    <row r="131" spans="1:9">
      <c r="A131" s="3"/>
      <c r="B131" s="3"/>
      <c r="C131" s="3"/>
      <c r="D131" s="3"/>
      <c r="E131" s="3"/>
      <c r="F131" s="3"/>
      <c r="G131" s="3"/>
      <c r="H131" s="3"/>
      <c r="I131" s="3"/>
    </row>
    <row r="132" spans="1:9">
      <c r="A132" s="3"/>
      <c r="B132" s="3"/>
      <c r="C132" s="3"/>
      <c r="D132" s="3"/>
      <c r="E132" s="3"/>
      <c r="F132" s="3"/>
      <c r="G132" s="3"/>
      <c r="H132" s="3"/>
      <c r="I132" s="3"/>
    </row>
    <row r="133" spans="1:9">
      <c r="A133" s="3"/>
      <c r="B133" s="3"/>
      <c r="C133" s="3"/>
      <c r="D133" s="3"/>
      <c r="E133" s="3"/>
      <c r="F133" s="3"/>
      <c r="G133" s="3"/>
      <c r="H133" s="3"/>
      <c r="I133" s="3"/>
    </row>
    <row r="134" spans="1:9">
      <c r="A134" s="3"/>
      <c r="B134" s="3"/>
      <c r="C134" s="3"/>
      <c r="D134" s="3"/>
      <c r="E134" s="3"/>
      <c r="F134" s="3"/>
      <c r="G134" s="3"/>
      <c r="H134" s="3"/>
      <c r="I134" s="3"/>
    </row>
    <row r="135" spans="1:9">
      <c r="A135" s="3"/>
      <c r="B135" s="3"/>
      <c r="C135" s="3"/>
      <c r="D135" s="3"/>
      <c r="E135" s="3"/>
      <c r="F135" s="3"/>
      <c r="G135" s="3"/>
      <c r="H135" s="3"/>
      <c r="I135" s="3"/>
    </row>
    <row r="136" spans="1:9">
      <c r="A136" s="3"/>
      <c r="B136" s="3"/>
      <c r="C136" s="3"/>
      <c r="D136" s="3"/>
      <c r="E136" s="3"/>
      <c r="F136" s="3"/>
      <c r="G136" s="3"/>
      <c r="H136" s="3"/>
      <c r="I136" s="3"/>
    </row>
    <row r="137" spans="1:9">
      <c r="A137" s="3"/>
      <c r="B137" s="3"/>
      <c r="C137" s="3"/>
      <c r="D137" s="3"/>
      <c r="E137" s="3"/>
      <c r="F137" s="3"/>
      <c r="G137" s="3"/>
      <c r="H137" s="3"/>
      <c r="I137" s="3"/>
    </row>
    <row r="138" spans="1:9">
      <c r="A138" s="3"/>
      <c r="B138" s="3"/>
      <c r="C138" s="3"/>
      <c r="D138" s="3"/>
      <c r="E138" s="3"/>
      <c r="F138" s="3"/>
      <c r="G138" s="3"/>
      <c r="H138" s="3"/>
      <c r="I138" s="3"/>
    </row>
    <row r="139" spans="1:9">
      <c r="A139" s="3"/>
      <c r="B139" s="3"/>
      <c r="C139" s="3"/>
      <c r="D139" s="3"/>
      <c r="E139" s="3"/>
      <c r="F139" s="3"/>
      <c r="G139" s="3"/>
      <c r="H139" s="3"/>
      <c r="I139" s="3"/>
    </row>
    <row r="140" spans="1:9">
      <c r="A140" s="3"/>
      <c r="B140" s="3"/>
      <c r="C140" s="3"/>
      <c r="D140" s="3"/>
      <c r="E140" s="3"/>
      <c r="F140" s="3"/>
      <c r="G140" s="3"/>
      <c r="H140" s="3"/>
      <c r="I140" s="3"/>
    </row>
    <row r="141" spans="1:9">
      <c r="A141" s="3"/>
      <c r="B141" s="3"/>
      <c r="C141" s="3"/>
      <c r="D141" s="3"/>
      <c r="E141" s="3"/>
      <c r="F141" s="3"/>
      <c r="G141" s="3"/>
      <c r="H141" s="3"/>
      <c r="I141" s="3"/>
    </row>
    <row r="142" spans="1:9">
      <c r="A142" s="3"/>
      <c r="B142" s="3"/>
      <c r="C142" s="3"/>
      <c r="D142" s="3"/>
      <c r="E142" s="3"/>
      <c r="F142" s="3"/>
      <c r="G142" s="3"/>
      <c r="H142" s="3"/>
      <c r="I142" s="3"/>
    </row>
    <row r="143" spans="1:9">
      <c r="A143" s="3"/>
      <c r="B143" s="3"/>
      <c r="C143" s="3"/>
      <c r="D143" s="3"/>
      <c r="E143" s="3"/>
      <c r="F143" s="3"/>
      <c r="G143" s="3"/>
      <c r="H143" s="3"/>
      <c r="I143" s="3"/>
    </row>
    <row r="144" spans="1:9">
      <c r="A144" s="3"/>
      <c r="B144" s="3"/>
      <c r="C144" s="3"/>
      <c r="D144" s="3"/>
      <c r="E144" s="3"/>
      <c r="F144" s="3"/>
      <c r="G144" s="3"/>
      <c r="H144" s="3"/>
      <c r="I144" s="3"/>
    </row>
    <row r="145" spans="1:9">
      <c r="A145" s="3"/>
      <c r="B145" s="3"/>
      <c r="C145" s="3"/>
      <c r="D145" s="3"/>
      <c r="E145" s="3"/>
      <c r="F145" s="3"/>
      <c r="G145" s="3"/>
      <c r="H145" s="3"/>
      <c r="I145" s="3"/>
    </row>
    <row r="146" spans="1:9">
      <c r="A146" s="3"/>
      <c r="B146" s="3"/>
      <c r="C146" s="3"/>
      <c r="D146" s="3"/>
      <c r="E146" s="3"/>
      <c r="F146" s="3"/>
      <c r="G146" s="3"/>
      <c r="H146" s="3"/>
      <c r="I146" s="3"/>
    </row>
    <row r="147" spans="1:9">
      <c r="A147" s="3"/>
      <c r="B147" s="3"/>
      <c r="C147" s="3"/>
      <c r="D147" s="3"/>
      <c r="E147" s="3"/>
      <c r="F147" s="3"/>
      <c r="G147" s="3"/>
      <c r="H147" s="3"/>
      <c r="I147" s="3"/>
    </row>
    <row r="148" spans="1:9">
      <c r="A148" s="3"/>
      <c r="B148" s="3"/>
      <c r="C148" s="3"/>
      <c r="D148" s="3"/>
      <c r="E148" s="3"/>
      <c r="F148" s="3"/>
      <c r="G148" s="3"/>
      <c r="H148" s="3"/>
      <c r="I148" s="3"/>
    </row>
    <row r="149" spans="1:9">
      <c r="A149" s="3"/>
      <c r="B149" s="3"/>
      <c r="C149" s="3"/>
      <c r="D149" s="3"/>
      <c r="E149" s="3"/>
      <c r="F149" s="3"/>
      <c r="G149" s="3"/>
      <c r="H149" s="3"/>
      <c r="I149" s="3"/>
    </row>
    <row r="150" spans="1:9">
      <c r="A150" s="3"/>
      <c r="B150" s="3"/>
      <c r="C150" s="3"/>
      <c r="D150" s="3"/>
      <c r="E150" s="3"/>
      <c r="F150" s="3"/>
      <c r="G150" s="3"/>
      <c r="H150" s="3"/>
      <c r="I150" s="3"/>
    </row>
    <row r="151" spans="1:9">
      <c r="A151" s="3"/>
      <c r="B151" s="3"/>
      <c r="C151" s="3"/>
      <c r="D151" s="3"/>
      <c r="E151" s="3"/>
      <c r="F151" s="3"/>
      <c r="G151" s="3"/>
      <c r="H151" s="3"/>
      <c r="I151" s="3"/>
    </row>
    <row r="152" spans="1:9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3"/>
      <c r="B153" s="3"/>
      <c r="C153" s="3"/>
      <c r="D153" s="3"/>
      <c r="E153" s="3"/>
      <c r="F153" s="3"/>
      <c r="G153" s="3"/>
      <c r="H153" s="3"/>
      <c r="I153" s="3"/>
    </row>
    <row r="154" spans="1:9">
      <c r="A154" s="3"/>
      <c r="B154" s="3"/>
      <c r="C154" s="3"/>
      <c r="D154" s="3"/>
      <c r="E154" s="3"/>
      <c r="F154" s="3"/>
      <c r="G154" s="3"/>
      <c r="H154" s="3"/>
      <c r="I154" s="3"/>
    </row>
    <row r="155" spans="1:9">
      <c r="A155" s="3"/>
      <c r="B155" s="3"/>
      <c r="C155" s="3"/>
      <c r="D155" s="3"/>
      <c r="E155" s="3"/>
      <c r="F155" s="3"/>
      <c r="G155" s="3"/>
      <c r="H155" s="3"/>
      <c r="I155" s="3"/>
    </row>
    <row r="156" spans="1:9">
      <c r="A156" s="3"/>
      <c r="B156" s="3"/>
      <c r="C156" s="3"/>
      <c r="D156" s="3"/>
      <c r="E156" s="3"/>
      <c r="F156" s="3"/>
      <c r="G156" s="3"/>
      <c r="H156" s="3"/>
      <c r="I156" s="3"/>
    </row>
    <row r="157" spans="1:9">
      <c r="A157" s="3"/>
      <c r="B157" s="3"/>
      <c r="C157" s="3"/>
      <c r="D157" s="3"/>
      <c r="E157" s="3"/>
      <c r="F157" s="3"/>
      <c r="G157" s="3"/>
      <c r="H157" s="3"/>
      <c r="I157" s="3"/>
    </row>
    <row r="158" spans="1:9">
      <c r="A158" s="3"/>
      <c r="B158" s="3"/>
      <c r="C158" s="3"/>
      <c r="D158" s="3"/>
      <c r="E158" s="3"/>
      <c r="F158" s="3"/>
      <c r="G158" s="3"/>
      <c r="H158" s="3"/>
      <c r="I158" s="3"/>
    </row>
    <row r="159" spans="1:9">
      <c r="A159" s="3"/>
      <c r="B159" s="3"/>
      <c r="C159" s="3"/>
      <c r="D159" s="3"/>
      <c r="E159" s="3"/>
      <c r="F159" s="3"/>
      <c r="G159" s="3"/>
      <c r="H159" s="3"/>
      <c r="I159" s="3"/>
    </row>
    <row r="160" spans="1:9">
      <c r="A160" s="3"/>
      <c r="B160" s="3"/>
      <c r="C160" s="3"/>
      <c r="D160" s="3"/>
      <c r="E160" s="3"/>
      <c r="F160" s="3"/>
      <c r="G160" s="3"/>
      <c r="H160" s="3"/>
      <c r="I160" s="3"/>
    </row>
    <row r="161" spans="1:9">
      <c r="A161" s="3"/>
      <c r="B161" s="3"/>
      <c r="C161" s="3"/>
      <c r="D161" s="3"/>
      <c r="E161" s="3"/>
      <c r="F161" s="3"/>
      <c r="G161" s="3"/>
      <c r="H161" s="3"/>
      <c r="I161" s="3"/>
    </row>
    <row r="162" spans="1:9">
      <c r="A162" s="3"/>
      <c r="B162" s="3"/>
      <c r="C162" s="3"/>
      <c r="D162" s="3"/>
      <c r="E162" s="3"/>
      <c r="F162" s="3"/>
      <c r="G162" s="3"/>
      <c r="H162" s="3"/>
      <c r="I162" s="3"/>
    </row>
    <row r="163" spans="1:9">
      <c r="A163" s="3"/>
      <c r="B163" s="3"/>
      <c r="C163" s="3"/>
      <c r="D163" s="3"/>
      <c r="E163" s="3"/>
      <c r="F163" s="3"/>
      <c r="G163" s="3"/>
      <c r="H163" s="3"/>
      <c r="I163" s="3"/>
    </row>
    <row r="164" spans="1:9">
      <c r="A164" s="3"/>
      <c r="B164" s="3"/>
      <c r="C164" s="3"/>
      <c r="D164" s="3"/>
      <c r="E164" s="3"/>
      <c r="F164" s="3"/>
      <c r="G164" s="3"/>
      <c r="H164" s="3"/>
      <c r="I164" s="3"/>
    </row>
    <row r="165" spans="1:9">
      <c r="A165" s="3"/>
      <c r="B165" s="3"/>
      <c r="C165" s="3"/>
      <c r="D165" s="3"/>
      <c r="E165" s="3"/>
      <c r="F165" s="3"/>
      <c r="G165" s="3"/>
      <c r="H165" s="3"/>
      <c r="I165" s="3"/>
    </row>
    <row r="166" spans="1:9">
      <c r="A166" s="3"/>
      <c r="B166" s="3"/>
      <c r="C166" s="3"/>
      <c r="D166" s="3"/>
      <c r="E166" s="3"/>
      <c r="F166" s="3"/>
      <c r="G166" s="3"/>
      <c r="H166" s="3"/>
      <c r="I166" s="3"/>
    </row>
    <row r="167" spans="1:9">
      <c r="A167" s="3"/>
      <c r="B167" s="3"/>
      <c r="C167" s="3"/>
      <c r="D167" s="3"/>
      <c r="E167" s="3"/>
      <c r="F167" s="3"/>
      <c r="G167" s="3"/>
      <c r="H167" s="3"/>
      <c r="I167" s="3"/>
    </row>
    <row r="168" spans="1:9">
      <c r="A168" s="3"/>
      <c r="B168" s="3"/>
      <c r="C168" s="3"/>
      <c r="D168" s="3"/>
      <c r="E168" s="3"/>
      <c r="F168" s="3"/>
      <c r="G168" s="3"/>
      <c r="H168" s="3"/>
      <c r="I168" s="3"/>
    </row>
    <row r="169" spans="1:9">
      <c r="A169" s="3"/>
      <c r="B169" s="3"/>
      <c r="C169" s="3"/>
      <c r="D169" s="3"/>
      <c r="E169" s="3"/>
      <c r="F169" s="3"/>
      <c r="G169" s="3"/>
      <c r="H169" s="3"/>
      <c r="I169" s="3"/>
    </row>
    <row r="170" spans="1:9">
      <c r="A170" s="3"/>
      <c r="B170" s="3"/>
      <c r="C170" s="3"/>
      <c r="D170" s="3"/>
      <c r="E170" s="3"/>
      <c r="F170" s="3"/>
      <c r="G170" s="3"/>
      <c r="H170" s="3"/>
      <c r="I170" s="3"/>
    </row>
    <row r="171" spans="1:9">
      <c r="A171" s="3"/>
      <c r="B171" s="3"/>
      <c r="C171" s="3"/>
      <c r="D171" s="3"/>
      <c r="E171" s="3"/>
      <c r="F171" s="3"/>
      <c r="G171" s="3"/>
      <c r="H171" s="3"/>
      <c r="I171" s="3"/>
    </row>
    <row r="172" spans="1:9">
      <c r="A172" s="3"/>
      <c r="B172" s="3"/>
      <c r="C172" s="3"/>
      <c r="D172" s="3"/>
      <c r="E172" s="3"/>
      <c r="F172" s="3"/>
      <c r="G172" s="3"/>
      <c r="H172" s="3"/>
      <c r="I172" s="3"/>
    </row>
    <row r="173" spans="1:9">
      <c r="A173" s="3"/>
      <c r="B173" s="3"/>
      <c r="C173" s="3"/>
      <c r="D173" s="3"/>
      <c r="E173" s="3"/>
      <c r="F173" s="3"/>
      <c r="G173" s="3"/>
      <c r="H173" s="3"/>
      <c r="I173" s="3"/>
    </row>
    <row r="174" spans="1:9">
      <c r="A174" s="3"/>
      <c r="B174" s="3"/>
      <c r="C174" s="3"/>
      <c r="D174" s="3"/>
      <c r="E174" s="3"/>
      <c r="F174" s="3"/>
      <c r="G174" s="3"/>
      <c r="H174" s="3"/>
      <c r="I174" s="3"/>
    </row>
    <row r="175" spans="1:9">
      <c r="A175" s="3"/>
      <c r="B175" s="3"/>
      <c r="C175" s="3"/>
      <c r="D175" s="3"/>
      <c r="E175" s="3"/>
      <c r="F175" s="3"/>
      <c r="G175" s="3"/>
      <c r="H175" s="3"/>
      <c r="I175" s="3"/>
    </row>
    <row r="176" spans="1:9">
      <c r="A176" s="3"/>
      <c r="B176" s="3"/>
      <c r="C176" s="3"/>
      <c r="D176" s="3"/>
      <c r="E176" s="3"/>
      <c r="F176" s="3"/>
      <c r="G176" s="3"/>
      <c r="H176" s="3"/>
      <c r="I176" s="3"/>
    </row>
    <row r="177" spans="1:9">
      <c r="A177" s="3"/>
      <c r="B177" s="3"/>
      <c r="C177" s="3"/>
      <c r="D177" s="3"/>
      <c r="E177" s="3"/>
      <c r="F177" s="3"/>
      <c r="G177" s="3"/>
      <c r="H177" s="3"/>
      <c r="I177" s="3"/>
    </row>
    <row r="178" spans="1:9">
      <c r="A178" s="3"/>
      <c r="B178" s="3"/>
      <c r="C178" s="3"/>
      <c r="D178" s="3"/>
      <c r="E178" s="3"/>
      <c r="F178" s="3"/>
      <c r="G178" s="3"/>
      <c r="H178" s="3"/>
      <c r="I178" s="3"/>
    </row>
    <row r="179" spans="1:9">
      <c r="B179" s="3"/>
      <c r="C179" s="3"/>
      <c r="D179" s="3"/>
      <c r="E179" s="3"/>
      <c r="F179" s="3"/>
      <c r="G179" s="3"/>
      <c r="H179" s="3"/>
      <c r="I179" s="3"/>
    </row>
    <row r="180" spans="1:9">
      <c r="B180" s="3"/>
      <c r="C180" s="3"/>
      <c r="D180" s="3"/>
      <c r="E180" s="3"/>
      <c r="F180" s="3"/>
      <c r="G180" s="3"/>
      <c r="H180" s="3"/>
      <c r="I180" s="3"/>
    </row>
    <row r="181" spans="1:9">
      <c r="B181" s="3"/>
      <c r="C181" s="3"/>
      <c r="D181" s="3"/>
      <c r="E181" s="3"/>
      <c r="F181" s="3"/>
      <c r="G181" s="3"/>
      <c r="H181" s="3"/>
      <c r="I181" s="3"/>
    </row>
    <row r="182" spans="1:9">
      <c r="B182" s="3"/>
      <c r="C182" s="3"/>
      <c r="D182" s="3"/>
      <c r="E182" s="3"/>
      <c r="F182" s="3"/>
      <c r="G182" s="3"/>
      <c r="H182" s="3"/>
      <c r="I182" s="3"/>
    </row>
    <row r="183" spans="1:9">
      <c r="B183" s="3"/>
      <c r="C183" s="3"/>
      <c r="D183" s="3"/>
      <c r="E183" s="3"/>
      <c r="F183" s="3"/>
      <c r="G183" s="3"/>
      <c r="H183" s="3"/>
      <c r="I183" s="3"/>
    </row>
    <row r="184" spans="1:9">
      <c r="B184" s="3"/>
      <c r="C184" s="3"/>
      <c r="D184" s="3"/>
      <c r="E184" s="3"/>
      <c r="F184" s="3"/>
      <c r="G184" s="3"/>
      <c r="H184" s="3"/>
      <c r="I184" s="3"/>
    </row>
    <row r="185" spans="1:9">
      <c r="B185" s="3"/>
      <c r="C185" s="3"/>
      <c r="D185" s="3"/>
      <c r="E185" s="3"/>
      <c r="F185" s="3"/>
      <c r="G185" s="3"/>
      <c r="H185" s="3"/>
      <c r="I185" s="3"/>
    </row>
    <row r="186" spans="1:9">
      <c r="B186" s="3"/>
      <c r="C186" s="3"/>
      <c r="D186" s="3"/>
      <c r="E186" s="3"/>
      <c r="F186" s="3"/>
      <c r="G186" s="3"/>
      <c r="H186" s="3"/>
      <c r="I186" s="3"/>
    </row>
    <row r="187" spans="1:9">
      <c r="B187" s="3"/>
      <c r="C187" s="3"/>
      <c r="D187" s="3"/>
      <c r="E187" s="3"/>
      <c r="F187" s="3"/>
      <c r="G187" s="3"/>
      <c r="H187" s="3"/>
      <c r="I187" s="3"/>
    </row>
    <row r="188" spans="1:9">
      <c r="B188" s="3"/>
      <c r="C188" s="3"/>
      <c r="D188" s="3"/>
      <c r="E188" s="3"/>
      <c r="F188" s="3"/>
      <c r="G188" s="3"/>
      <c r="H188" s="3"/>
      <c r="I188" s="3"/>
    </row>
    <row r="189" spans="1:9">
      <c r="B189" s="3"/>
      <c r="C189" s="3"/>
      <c r="D189" s="3"/>
      <c r="E189" s="3"/>
      <c r="F189" s="3"/>
      <c r="G189" s="3"/>
      <c r="H189" s="3"/>
      <c r="I189" s="3"/>
    </row>
    <row r="190" spans="1:9">
      <c r="B190" s="3"/>
      <c r="C190" s="3"/>
      <c r="D190" s="3"/>
      <c r="E190" s="3"/>
      <c r="F190" s="3"/>
      <c r="G190" s="3"/>
      <c r="H190" s="3"/>
      <c r="I190" s="3"/>
    </row>
    <row r="191" spans="1:9">
      <c r="B191" s="3"/>
      <c r="C191" s="3"/>
      <c r="D191" s="3"/>
      <c r="E191" s="3"/>
      <c r="F191" s="3"/>
      <c r="G191" s="3"/>
      <c r="H191" s="3"/>
      <c r="I191" s="3"/>
    </row>
    <row r="192" spans="1:9">
      <c r="B192" s="3"/>
      <c r="C192" s="3"/>
      <c r="D192" s="3"/>
      <c r="E192" s="3"/>
      <c r="F192" s="3"/>
      <c r="G192" s="3"/>
      <c r="H192" s="3"/>
      <c r="I192" s="3"/>
    </row>
    <row r="193" spans="2:9">
      <c r="B193" s="3"/>
      <c r="C193" s="3"/>
      <c r="D193" s="3"/>
      <c r="E193" s="3"/>
      <c r="F193" s="3"/>
      <c r="G193" s="3"/>
      <c r="H193" s="3"/>
      <c r="I193" s="3"/>
    </row>
    <row r="194" spans="2:9">
      <c r="B194" s="3"/>
      <c r="C194" s="3"/>
      <c r="D194" s="3"/>
      <c r="E194" s="3"/>
      <c r="F194" s="3"/>
      <c r="G194" s="3"/>
      <c r="H194" s="3"/>
      <c r="I194" s="3"/>
    </row>
    <row r="195" spans="2:9">
      <c r="B195" s="3"/>
      <c r="C195" s="3"/>
      <c r="D195" s="3"/>
      <c r="E195" s="3"/>
      <c r="F195" s="3"/>
      <c r="G195" s="3"/>
      <c r="H195" s="3"/>
      <c r="I195" s="3"/>
    </row>
    <row r="196" spans="2:9">
      <c r="B196" s="3"/>
      <c r="C196" s="3"/>
      <c r="D196" s="3"/>
      <c r="E196" s="3"/>
      <c r="F196" s="3"/>
      <c r="G196" s="3"/>
      <c r="H196" s="3"/>
      <c r="I196" s="3"/>
    </row>
    <row r="446" spans="2:5">
      <c r="B446" s="1"/>
      <c r="C446" s="1"/>
      <c r="D446" s="1"/>
      <c r="E446" s="1"/>
    </row>
  </sheetData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workbookViewId="0">
      <selection activeCell="H30" sqref="H30"/>
    </sheetView>
  </sheetViews>
  <sheetFormatPr defaultRowHeight="15"/>
  <cols>
    <col min="1" max="1" width="34.140625" style="14" customWidth="1"/>
    <col min="2" max="2" width="11.5703125" style="14" customWidth="1"/>
    <col min="3" max="3" width="12.5703125" style="14" customWidth="1"/>
    <col min="4" max="4" width="10.85546875" style="14" customWidth="1"/>
    <col min="5" max="5" width="10.7109375" style="14" customWidth="1"/>
    <col min="6" max="7" width="11.42578125" style="14" customWidth="1"/>
    <col min="8" max="8" width="11.85546875" style="14" customWidth="1"/>
    <col min="9" max="16384" width="9.140625" style="14"/>
  </cols>
  <sheetData>
    <row r="1" spans="1:10">
      <c r="H1" s="14" t="s">
        <v>25</v>
      </c>
    </row>
    <row r="2" spans="1:10">
      <c r="A2" s="14" t="s">
        <v>55</v>
      </c>
    </row>
    <row r="3" spans="1:10" ht="51">
      <c r="A3" s="15" t="s">
        <v>11</v>
      </c>
      <c r="B3" s="16" t="s">
        <v>46</v>
      </c>
      <c r="C3" s="16" t="s">
        <v>47</v>
      </c>
      <c r="D3" s="16" t="s">
        <v>2</v>
      </c>
      <c r="E3" s="16" t="s">
        <v>1</v>
      </c>
      <c r="F3" s="17" t="s">
        <v>48</v>
      </c>
      <c r="G3" s="16" t="s">
        <v>1</v>
      </c>
      <c r="H3" s="17" t="s">
        <v>49</v>
      </c>
      <c r="I3" s="16" t="s">
        <v>1</v>
      </c>
    </row>
    <row r="4" spans="1:10" ht="25.5">
      <c r="A4" s="15" t="s">
        <v>12</v>
      </c>
      <c r="B4" s="36">
        <f>SUM(B5:B9)</f>
        <v>9225.2999999999993</v>
      </c>
      <c r="C4" s="36">
        <f>SUM(C5:C8)</f>
        <v>9175.6999999999989</v>
      </c>
      <c r="D4" s="36">
        <f t="shared" ref="D4:D26" si="0">C4-B4</f>
        <v>-49.600000000000364</v>
      </c>
      <c r="E4" s="40">
        <f t="shared" ref="E4:E19" si="1">D4/B4*100</f>
        <v>-0.53765189207939434</v>
      </c>
      <c r="F4" s="36">
        <f>SUM(F5:F8)</f>
        <v>9461.5999999999985</v>
      </c>
      <c r="G4" s="40">
        <f t="shared" ref="G4:G6" si="2">(F4/C4*100)-100</f>
        <v>3.1158385736238046</v>
      </c>
      <c r="H4" s="36">
        <f>SUM(H5:H8)</f>
        <v>8443.1</v>
      </c>
      <c r="I4" s="41">
        <f t="shared" ref="I4:I12" si="3">H4/F4*100-100</f>
        <v>-10.764564132916192</v>
      </c>
      <c r="J4" s="28"/>
    </row>
    <row r="5" spans="1:10" ht="29.25" customHeight="1">
      <c r="A5" s="18" t="s">
        <v>13</v>
      </c>
      <c r="B5" s="41">
        <v>1128</v>
      </c>
      <c r="C5" s="41">
        <v>1104.3</v>
      </c>
      <c r="D5" s="37">
        <f t="shared" si="0"/>
        <v>-23.700000000000045</v>
      </c>
      <c r="E5" s="40">
        <f t="shared" si="1"/>
        <v>-2.1010638297872379</v>
      </c>
      <c r="F5" s="41">
        <v>1104.3</v>
      </c>
      <c r="G5" s="40">
        <f t="shared" si="2"/>
        <v>0</v>
      </c>
      <c r="H5" s="41">
        <v>1104.3</v>
      </c>
      <c r="I5" s="41">
        <f t="shared" si="3"/>
        <v>0</v>
      </c>
      <c r="J5" s="28"/>
    </row>
    <row r="6" spans="1:10" ht="44.25" customHeight="1">
      <c r="A6" s="18" t="s">
        <v>14</v>
      </c>
      <c r="B6" s="41">
        <v>8050.9</v>
      </c>
      <c r="C6" s="41">
        <v>8025</v>
      </c>
      <c r="D6" s="37">
        <f t="shared" si="0"/>
        <v>-25.899999999999636</v>
      </c>
      <c r="E6" s="40">
        <f t="shared" si="1"/>
        <v>-0.32170316362145396</v>
      </c>
      <c r="F6" s="41">
        <v>8310.9</v>
      </c>
      <c r="G6" s="40">
        <f t="shared" si="2"/>
        <v>3.5626168224299022</v>
      </c>
      <c r="H6" s="41">
        <v>7338.8</v>
      </c>
      <c r="I6" s="41">
        <f t="shared" si="3"/>
        <v>-11.696687482703425</v>
      </c>
      <c r="J6" s="28"/>
    </row>
    <row r="7" spans="1:10" ht="44.25" customHeight="1">
      <c r="A7" s="18" t="s">
        <v>44</v>
      </c>
      <c r="B7" s="41">
        <v>46.4</v>
      </c>
      <c r="C7" s="41">
        <v>46.4</v>
      </c>
      <c r="D7" s="37">
        <f t="shared" si="0"/>
        <v>0</v>
      </c>
      <c r="E7" s="40">
        <f t="shared" si="1"/>
        <v>0</v>
      </c>
      <c r="F7" s="41">
        <v>46.4</v>
      </c>
      <c r="G7" s="40">
        <f>(F7/C7*100)-100</f>
        <v>0</v>
      </c>
      <c r="H7" s="41">
        <v>0</v>
      </c>
      <c r="I7" s="41">
        <f t="shared" si="3"/>
        <v>-100</v>
      </c>
      <c r="J7" s="28"/>
    </row>
    <row r="8" spans="1:10" ht="18" hidden="1" customHeight="1">
      <c r="A8" s="18" t="s">
        <v>41</v>
      </c>
      <c r="B8" s="41"/>
      <c r="C8" s="41"/>
      <c r="D8" s="37">
        <f t="shared" ref="D8" si="4">C8-B8</f>
        <v>0</v>
      </c>
      <c r="E8" s="40"/>
      <c r="F8" s="41"/>
      <c r="G8" s="40"/>
      <c r="H8" s="41"/>
      <c r="I8" s="41"/>
      <c r="J8" s="28"/>
    </row>
    <row r="9" spans="1:10" ht="18" hidden="1" customHeight="1">
      <c r="A9" s="18" t="s">
        <v>42</v>
      </c>
      <c r="B9" s="41"/>
      <c r="C9" s="41"/>
      <c r="D9" s="37"/>
      <c r="E9" s="40"/>
      <c r="F9" s="41"/>
      <c r="G9" s="40"/>
      <c r="H9" s="41"/>
      <c r="I9" s="41"/>
      <c r="J9" s="28"/>
    </row>
    <row r="10" spans="1:10" ht="26.25" customHeight="1">
      <c r="A10" s="15" t="s">
        <v>26</v>
      </c>
      <c r="B10" s="40">
        <f>B11</f>
        <v>133</v>
      </c>
      <c r="C10" s="40">
        <f>C11</f>
        <v>0</v>
      </c>
      <c r="D10" s="36">
        <f t="shared" si="0"/>
        <v>-133</v>
      </c>
      <c r="E10" s="40">
        <f t="shared" si="1"/>
        <v>-100</v>
      </c>
      <c r="F10" s="40">
        <f>F11</f>
        <v>0</v>
      </c>
      <c r="G10" s="40"/>
      <c r="H10" s="40">
        <f>H11</f>
        <v>0</v>
      </c>
      <c r="I10" s="41"/>
      <c r="J10" s="28"/>
    </row>
    <row r="11" spans="1:10" ht="26.25" customHeight="1">
      <c r="A11" s="18" t="s">
        <v>35</v>
      </c>
      <c r="B11" s="41">
        <v>133</v>
      </c>
      <c r="C11" s="41">
        <v>0</v>
      </c>
      <c r="D11" s="37">
        <f t="shared" si="0"/>
        <v>-133</v>
      </c>
      <c r="E11" s="40">
        <f t="shared" si="1"/>
        <v>-100</v>
      </c>
      <c r="F11" s="41">
        <v>0</v>
      </c>
      <c r="G11" s="40"/>
      <c r="H11" s="41">
        <v>0</v>
      </c>
      <c r="I11" s="41"/>
      <c r="J11" s="28"/>
    </row>
    <row r="12" spans="1:10" ht="24.75" customHeight="1">
      <c r="A12" s="15" t="s">
        <v>15</v>
      </c>
      <c r="B12" s="40">
        <f>SUM(B13:B13)</f>
        <v>12</v>
      </c>
      <c r="C12" s="40">
        <f>SUM(C13:C13)</f>
        <v>612</v>
      </c>
      <c r="D12" s="36">
        <f t="shared" si="0"/>
        <v>600</v>
      </c>
      <c r="E12" s="40">
        <f t="shared" si="1"/>
        <v>5000</v>
      </c>
      <c r="F12" s="40">
        <f>SUM(F13:F13)</f>
        <v>20</v>
      </c>
      <c r="G12" s="40">
        <f t="shared" ref="G12:G15" si="5">(F12/C12*100)-100</f>
        <v>-96.732026143790847</v>
      </c>
      <c r="H12" s="40">
        <f>SUM(H13:H13)</f>
        <v>30</v>
      </c>
      <c r="I12" s="41">
        <f t="shared" si="3"/>
        <v>50</v>
      </c>
      <c r="J12" s="28"/>
    </row>
    <row r="13" spans="1:10" ht="27.75" customHeight="1">
      <c r="A13" s="18" t="s">
        <v>39</v>
      </c>
      <c r="B13" s="42">
        <v>12</v>
      </c>
      <c r="C13" s="42">
        <v>612</v>
      </c>
      <c r="D13" s="38">
        <f t="shared" si="0"/>
        <v>600</v>
      </c>
      <c r="E13" s="40">
        <f t="shared" si="1"/>
        <v>5000</v>
      </c>
      <c r="F13" s="41">
        <v>20</v>
      </c>
      <c r="G13" s="40">
        <f t="shared" si="5"/>
        <v>-96.732026143790847</v>
      </c>
      <c r="H13" s="41">
        <v>30</v>
      </c>
      <c r="I13" s="41">
        <f t="shared" ref="I13:I26" si="6">H13/F13*100-100</f>
        <v>50</v>
      </c>
      <c r="J13" s="28"/>
    </row>
    <row r="14" spans="1:10">
      <c r="A14" s="15" t="s">
        <v>16</v>
      </c>
      <c r="B14" s="40">
        <f>SUM(B15:B16)</f>
        <v>3295</v>
      </c>
      <c r="C14" s="40">
        <f>SUM(C15:C16)</f>
        <v>3799.7</v>
      </c>
      <c r="D14" s="39">
        <f t="shared" si="0"/>
        <v>504.69999999999982</v>
      </c>
      <c r="E14" s="40">
        <f t="shared" si="1"/>
        <v>15.317147192716233</v>
      </c>
      <c r="F14" s="40">
        <f>SUM(F15:F16)</f>
        <v>0</v>
      </c>
      <c r="G14" s="40">
        <f t="shared" ref="G14:G27" si="7">(F14/C14*100)-100</f>
        <v>-100</v>
      </c>
      <c r="H14" s="40">
        <f>SUM(H15:H16)</f>
        <v>0</v>
      </c>
      <c r="I14" s="41"/>
      <c r="J14" s="28"/>
    </row>
    <row r="15" spans="1:10" ht="25.5">
      <c r="A15" s="18" t="s">
        <v>27</v>
      </c>
      <c r="B15" s="41">
        <v>3245</v>
      </c>
      <c r="C15" s="41">
        <v>3799.7</v>
      </c>
      <c r="D15" s="38">
        <f>C15-B15</f>
        <v>554.69999999999982</v>
      </c>
      <c r="E15" s="40">
        <f t="shared" si="1"/>
        <v>17.093990755007699</v>
      </c>
      <c r="F15" s="41">
        <v>0</v>
      </c>
      <c r="G15" s="40">
        <f t="shared" si="5"/>
        <v>-100</v>
      </c>
      <c r="H15" s="41">
        <v>0</v>
      </c>
      <c r="I15" s="41"/>
      <c r="J15" s="28"/>
    </row>
    <row r="16" spans="1:10" ht="25.5">
      <c r="A16" s="18" t="s">
        <v>36</v>
      </c>
      <c r="B16" s="41">
        <v>50</v>
      </c>
      <c r="C16" s="41">
        <v>0</v>
      </c>
      <c r="D16" s="38">
        <f>C16-B16</f>
        <v>-50</v>
      </c>
      <c r="E16" s="40">
        <f t="shared" si="1"/>
        <v>-100</v>
      </c>
      <c r="F16" s="41">
        <v>0</v>
      </c>
      <c r="G16" s="40"/>
      <c r="H16" s="41">
        <v>0</v>
      </c>
      <c r="I16" s="41"/>
      <c r="J16" s="28"/>
    </row>
    <row r="17" spans="1:10" ht="27" customHeight="1">
      <c r="A17" s="15" t="s">
        <v>17</v>
      </c>
      <c r="B17" s="43">
        <f>B18+B19</f>
        <v>10312.5</v>
      </c>
      <c r="C17" s="43">
        <f>SUM(C19:C19)</f>
        <v>2788</v>
      </c>
      <c r="D17" s="39">
        <f t="shared" si="0"/>
        <v>-7524.5</v>
      </c>
      <c r="E17" s="40">
        <f t="shared" si="1"/>
        <v>-72.964848484848488</v>
      </c>
      <c r="F17" s="40">
        <f>SUM(F19:F19)</f>
        <v>1817.7</v>
      </c>
      <c r="G17" s="40">
        <f t="shared" si="7"/>
        <v>-34.80272596843615</v>
      </c>
      <c r="H17" s="40">
        <f>SUM(H19:H19)</f>
        <v>1918.8</v>
      </c>
      <c r="I17" s="41">
        <f t="shared" si="6"/>
        <v>5.5619739230896101</v>
      </c>
      <c r="J17" s="28"/>
    </row>
    <row r="18" spans="1:10">
      <c r="A18" s="18" t="s">
        <v>54</v>
      </c>
      <c r="B18" s="41">
        <v>39.700000000000003</v>
      </c>
      <c r="C18" s="41">
        <v>0</v>
      </c>
      <c r="D18" s="38">
        <f t="shared" ref="D18" si="8">C18-B18</f>
        <v>-39.700000000000003</v>
      </c>
      <c r="E18" s="40">
        <f t="shared" ref="E18" si="9">D18/B18*100</f>
        <v>-100</v>
      </c>
      <c r="F18" s="41">
        <v>0</v>
      </c>
      <c r="G18" s="40"/>
      <c r="H18" s="41">
        <v>0</v>
      </c>
      <c r="I18" s="41"/>
      <c r="J18" s="28"/>
    </row>
    <row r="19" spans="1:10">
      <c r="A19" s="18" t="s">
        <v>28</v>
      </c>
      <c r="B19" s="41">
        <v>10272.799999999999</v>
      </c>
      <c r="C19" s="41">
        <v>2788</v>
      </c>
      <c r="D19" s="38">
        <f t="shared" si="0"/>
        <v>-7484.7999999999993</v>
      </c>
      <c r="E19" s="40">
        <f t="shared" si="1"/>
        <v>-72.860369130130053</v>
      </c>
      <c r="F19" s="41">
        <v>1817.7</v>
      </c>
      <c r="G19" s="40">
        <f t="shared" si="7"/>
        <v>-34.80272596843615</v>
      </c>
      <c r="H19" s="41">
        <v>1918.8</v>
      </c>
      <c r="I19" s="41">
        <f t="shared" si="6"/>
        <v>5.5619739230896101</v>
      </c>
      <c r="J19" s="28"/>
    </row>
    <row r="20" spans="1:10">
      <c r="A20" s="15" t="s">
        <v>29</v>
      </c>
      <c r="B20" s="40">
        <f>SUM(B21:B21)</f>
        <v>4937</v>
      </c>
      <c r="C20" s="40">
        <f>SUM(C21:C21)</f>
        <v>5077.8999999999996</v>
      </c>
      <c r="D20" s="39">
        <f t="shared" si="0"/>
        <v>140.89999999999964</v>
      </c>
      <c r="E20" s="40">
        <f t="shared" ref="E20:E21" si="10">D20/B20*100</f>
        <v>2.853959894672871</v>
      </c>
      <c r="F20" s="40">
        <f>SUM(F21:F21)</f>
        <v>5447.3</v>
      </c>
      <c r="G20" s="40">
        <f t="shared" si="7"/>
        <v>7.2746607849701661</v>
      </c>
      <c r="H20" s="40">
        <f>SUM(H21:H21)</f>
        <v>5769.9</v>
      </c>
      <c r="I20" s="41">
        <f t="shared" si="6"/>
        <v>5.9221999889853549</v>
      </c>
      <c r="J20" s="28"/>
    </row>
    <row r="21" spans="1:10">
      <c r="A21" s="18" t="s">
        <v>18</v>
      </c>
      <c r="B21" s="38">
        <v>4937</v>
      </c>
      <c r="C21" s="41">
        <v>5077.8999999999996</v>
      </c>
      <c r="D21" s="38">
        <f t="shared" si="0"/>
        <v>140.89999999999964</v>
      </c>
      <c r="E21" s="40">
        <f t="shared" si="10"/>
        <v>2.853959894672871</v>
      </c>
      <c r="F21" s="41">
        <v>5447.3</v>
      </c>
      <c r="G21" s="40">
        <f t="shared" si="7"/>
        <v>7.2746607849701661</v>
      </c>
      <c r="H21" s="41">
        <v>5769.9</v>
      </c>
      <c r="I21" s="41">
        <f t="shared" si="6"/>
        <v>5.9221999889853549</v>
      </c>
      <c r="J21" s="28"/>
    </row>
    <row r="22" spans="1:10">
      <c r="A22" s="15" t="s">
        <v>19</v>
      </c>
      <c r="B22" s="40">
        <f>SUM(B23:B24)</f>
        <v>446.5</v>
      </c>
      <c r="C22" s="40">
        <f>SUM(C23:C24)</f>
        <v>202.7</v>
      </c>
      <c r="D22" s="38">
        <f t="shared" si="0"/>
        <v>-243.8</v>
      </c>
      <c r="E22" s="40">
        <f t="shared" ref="E22:E23" si="11">D22/B22*100</f>
        <v>-54.602463605823068</v>
      </c>
      <c r="F22" s="40">
        <f>SUM(F23:F24)</f>
        <v>202.7</v>
      </c>
      <c r="G22" s="40">
        <f t="shared" si="7"/>
        <v>0</v>
      </c>
      <c r="H22" s="40">
        <f>SUM(H23:H24)</f>
        <v>202.7</v>
      </c>
      <c r="I22" s="41">
        <f t="shared" si="6"/>
        <v>0</v>
      </c>
      <c r="J22" s="28"/>
    </row>
    <row r="23" spans="1:10">
      <c r="A23" s="18" t="s">
        <v>32</v>
      </c>
      <c r="B23" s="41">
        <v>404.5</v>
      </c>
      <c r="C23" s="41">
        <v>160.69999999999999</v>
      </c>
      <c r="D23" s="38">
        <f t="shared" si="0"/>
        <v>-243.8</v>
      </c>
      <c r="E23" s="40">
        <f t="shared" si="11"/>
        <v>-60.271940667490732</v>
      </c>
      <c r="F23" s="41">
        <v>160.69999999999999</v>
      </c>
      <c r="G23" s="40">
        <f t="shared" si="7"/>
        <v>0</v>
      </c>
      <c r="H23" s="41">
        <v>160.69999999999999</v>
      </c>
      <c r="I23" s="41">
        <f t="shared" si="6"/>
        <v>0</v>
      </c>
      <c r="J23" s="28"/>
    </row>
    <row r="24" spans="1:10">
      <c r="A24" s="18" t="s">
        <v>20</v>
      </c>
      <c r="B24" s="41">
        <v>42</v>
      </c>
      <c r="C24" s="41">
        <v>42</v>
      </c>
      <c r="D24" s="38">
        <f t="shared" si="0"/>
        <v>0</v>
      </c>
      <c r="E24" s="40">
        <f t="shared" ref="E24:E28" si="12">D24/B24*100</f>
        <v>0</v>
      </c>
      <c r="F24" s="41">
        <v>42</v>
      </c>
      <c r="G24" s="40">
        <f t="shared" si="7"/>
        <v>0</v>
      </c>
      <c r="H24" s="41">
        <v>42</v>
      </c>
      <c r="I24" s="41">
        <f t="shared" si="6"/>
        <v>0</v>
      </c>
      <c r="J24" s="28"/>
    </row>
    <row r="25" spans="1:10">
      <c r="A25" s="15" t="s">
        <v>31</v>
      </c>
      <c r="B25" s="40">
        <f>B26</f>
        <v>2236.6</v>
      </c>
      <c r="C25" s="40">
        <f>C26</f>
        <v>1409.9</v>
      </c>
      <c r="D25" s="39">
        <f t="shared" si="0"/>
        <v>-826.69999999999982</v>
      </c>
      <c r="E25" s="40">
        <f t="shared" si="12"/>
        <v>-36.962353572386654</v>
      </c>
      <c r="F25" s="40">
        <f>F26</f>
        <v>1671.9</v>
      </c>
      <c r="G25" s="40">
        <f t="shared" si="7"/>
        <v>18.582878218313354</v>
      </c>
      <c r="H25" s="40">
        <f>H26</f>
        <v>1671.9</v>
      </c>
      <c r="I25" s="41">
        <f t="shared" si="6"/>
        <v>0</v>
      </c>
      <c r="J25" s="28"/>
    </row>
    <row r="26" spans="1:10">
      <c r="A26" s="18" t="s">
        <v>34</v>
      </c>
      <c r="B26" s="41">
        <v>2236.6</v>
      </c>
      <c r="C26" s="41">
        <v>1409.9</v>
      </c>
      <c r="D26" s="38">
        <f t="shared" si="0"/>
        <v>-826.69999999999982</v>
      </c>
      <c r="E26" s="40">
        <f t="shared" si="12"/>
        <v>-36.962353572386654</v>
      </c>
      <c r="F26" s="41">
        <v>1671.9</v>
      </c>
      <c r="G26" s="40">
        <f t="shared" si="7"/>
        <v>18.582878218313354</v>
      </c>
      <c r="H26" s="41">
        <v>1671.9</v>
      </c>
      <c r="I26" s="41">
        <f t="shared" si="6"/>
        <v>0</v>
      </c>
      <c r="J26" s="28"/>
    </row>
    <row r="27" spans="1:10" ht="42.75" customHeight="1">
      <c r="A27" s="19" t="s">
        <v>33</v>
      </c>
      <c r="B27" s="40">
        <v>2154.9</v>
      </c>
      <c r="C27" s="40">
        <v>1083.0999999999999</v>
      </c>
      <c r="D27" s="39">
        <f>C27-B27</f>
        <v>-1071.8000000000002</v>
      </c>
      <c r="E27" s="40">
        <f t="shared" si="12"/>
        <v>-49.737806858786961</v>
      </c>
      <c r="F27" s="40">
        <v>0</v>
      </c>
      <c r="G27" s="40">
        <f t="shared" si="7"/>
        <v>-100</v>
      </c>
      <c r="H27" s="40">
        <v>0</v>
      </c>
      <c r="I27" s="41"/>
      <c r="J27" s="28"/>
    </row>
    <row r="28" spans="1:10">
      <c r="A28" s="19" t="s">
        <v>22</v>
      </c>
      <c r="B28" s="40">
        <f>B4+B10+B12+B14+B17+B20+B22+B25+B27</f>
        <v>32752.799999999999</v>
      </c>
      <c r="C28" s="40">
        <f>C4+C10+C12+C14+C17+C20+C22+C25+C27</f>
        <v>24148.999999999996</v>
      </c>
      <c r="D28" s="39">
        <f>C28-B28</f>
        <v>-8603.8000000000029</v>
      </c>
      <c r="E28" s="40">
        <f t="shared" si="12"/>
        <v>-26.26889914755381</v>
      </c>
      <c r="F28" s="40">
        <f>F4+F10+F12+F14+F17+F20+F22+F25+F27</f>
        <v>18621.2</v>
      </c>
      <c r="G28" s="40">
        <f t="shared" ref="G28" si="13">(F28/C28*100)-100</f>
        <v>-22.890388835976623</v>
      </c>
      <c r="H28" s="40">
        <f>H4+H10+H12+H14+H17+H20+H22+H25+H27</f>
        <v>18036.400000000001</v>
      </c>
      <c r="I28" s="41">
        <f t="shared" ref="I28" si="14">H28/F28*100-100</f>
        <v>-3.1405065194509518</v>
      </c>
      <c r="J28" s="28"/>
    </row>
    <row r="29" spans="1:10">
      <c r="A29" s="15" t="s">
        <v>23</v>
      </c>
      <c r="B29" s="41"/>
      <c r="C29" s="41"/>
      <c r="D29" s="41"/>
      <c r="E29" s="40"/>
      <c r="F29" s="41">
        <v>462.5</v>
      </c>
      <c r="G29" s="40"/>
      <c r="H29" s="41">
        <v>918.6</v>
      </c>
      <c r="I29" s="41"/>
      <c r="J29" s="28"/>
    </row>
    <row r="30" spans="1:10">
      <c r="A30" s="20" t="s">
        <v>21</v>
      </c>
      <c r="B30" s="40">
        <f>B28</f>
        <v>32752.799999999999</v>
      </c>
      <c r="C30" s="40">
        <f>C28</f>
        <v>24148.999999999996</v>
      </c>
      <c r="D30" s="39">
        <f>C30-B30</f>
        <v>-8603.8000000000029</v>
      </c>
      <c r="E30" s="40">
        <f t="shared" ref="E30" si="15">D30/B30*100</f>
        <v>-26.26889914755381</v>
      </c>
      <c r="F30" s="40">
        <f>SUM(F28:F29)</f>
        <v>19083.7</v>
      </c>
      <c r="G30" s="40">
        <f>(F30/C30*100)-100</f>
        <v>-20.975195660275773</v>
      </c>
      <c r="H30" s="40">
        <f>SUM(H28:H29)</f>
        <v>18955</v>
      </c>
      <c r="I30" s="40">
        <f>H30/F30*100-100</f>
        <v>-0.67439752249302387</v>
      </c>
      <c r="J30" s="28"/>
    </row>
    <row r="31" spans="1:10">
      <c r="A31" s="21"/>
      <c r="B31" s="22"/>
      <c r="C31" s="23"/>
      <c r="D31" s="23"/>
      <c r="E31" s="23"/>
      <c r="F31" s="23"/>
      <c r="G31" s="23"/>
      <c r="H31" s="23"/>
      <c r="I31" s="23"/>
    </row>
    <row r="32" spans="1:10">
      <c r="A32" s="21"/>
      <c r="B32" s="23"/>
      <c r="C32" s="23"/>
      <c r="D32" s="23"/>
      <c r="E32" s="23"/>
      <c r="F32" s="23"/>
      <c r="G32" s="23"/>
      <c r="H32" s="23"/>
      <c r="I32" s="23"/>
    </row>
    <row r="33" spans="1:9">
      <c r="A33" s="21"/>
      <c r="B33" s="23"/>
      <c r="C33" s="23"/>
      <c r="D33" s="24"/>
      <c r="E33" s="24"/>
      <c r="F33" s="24"/>
      <c r="G33" s="25"/>
      <c r="H33" s="24"/>
      <c r="I33" s="24"/>
    </row>
    <row r="34" spans="1:9">
      <c r="B34" s="26"/>
      <c r="C34" s="26"/>
      <c r="D34" s="26"/>
      <c r="E34" s="26"/>
      <c r="F34" s="26"/>
      <c r="G34" s="26"/>
      <c r="H34" s="26"/>
      <c r="I34" s="26"/>
    </row>
    <row r="35" spans="1:9">
      <c r="B35" s="27"/>
      <c r="C35" s="27"/>
      <c r="D35" s="27"/>
      <c r="E35" s="27"/>
      <c r="F35" s="27"/>
      <c r="G35" s="27"/>
      <c r="H35" s="27"/>
      <c r="I35" s="27"/>
    </row>
    <row r="36" spans="1:9">
      <c r="B36" s="27"/>
      <c r="C36" s="27"/>
      <c r="D36" s="27"/>
      <c r="E36" s="27"/>
      <c r="F36" s="27"/>
      <c r="G36" s="27"/>
      <c r="H36" s="27"/>
      <c r="I36" s="27"/>
    </row>
    <row r="37" spans="1:9">
      <c r="B37" s="27"/>
      <c r="C37" s="27"/>
      <c r="D37" s="27"/>
      <c r="E37" s="27"/>
      <c r="F37" s="27"/>
      <c r="G37" s="27"/>
      <c r="H37" s="27"/>
      <c r="I37" s="27"/>
    </row>
    <row r="38" spans="1:9">
      <c r="B38" s="27"/>
      <c r="C38" s="27"/>
      <c r="D38" s="27"/>
      <c r="E38" s="27"/>
      <c r="F38" s="27"/>
      <c r="G38" s="27"/>
      <c r="H38" s="27"/>
      <c r="I38" s="27"/>
    </row>
    <row r="39" spans="1:9">
      <c r="B39" s="27"/>
      <c r="C39" s="27"/>
      <c r="D39" s="27"/>
      <c r="E39" s="27"/>
      <c r="F39" s="27"/>
      <c r="G39" s="27"/>
      <c r="H39" s="27"/>
      <c r="I39" s="27"/>
    </row>
    <row r="40" spans="1:9">
      <c r="B40" s="27"/>
      <c r="C40" s="27"/>
      <c r="D40" s="27"/>
      <c r="E40" s="27"/>
      <c r="F40" s="27"/>
      <c r="G40" s="27"/>
      <c r="H40" s="27"/>
      <c r="I40" s="27"/>
    </row>
    <row r="41" spans="1:9">
      <c r="B41" s="27"/>
      <c r="C41" s="27"/>
      <c r="D41" s="27"/>
      <c r="E41" s="27"/>
      <c r="F41" s="27"/>
      <c r="G41" s="27"/>
      <c r="H41" s="27"/>
      <c r="I41" s="27"/>
    </row>
    <row r="42" spans="1:9">
      <c r="B42" s="27"/>
      <c r="C42" s="27"/>
      <c r="D42" s="27"/>
      <c r="E42" s="27"/>
      <c r="F42" s="27"/>
      <c r="G42" s="27"/>
      <c r="H42" s="27"/>
      <c r="I42" s="27"/>
    </row>
    <row r="43" spans="1:9">
      <c r="B43" s="27"/>
      <c r="C43" s="27"/>
      <c r="D43" s="27"/>
      <c r="E43" s="27"/>
      <c r="F43" s="27"/>
      <c r="G43" s="27"/>
      <c r="H43" s="27"/>
      <c r="I43" s="27"/>
    </row>
    <row r="44" spans="1:9">
      <c r="B44" s="27"/>
      <c r="C44" s="27"/>
      <c r="D44" s="27"/>
      <c r="E44" s="27"/>
      <c r="F44" s="27"/>
      <c r="G44" s="27"/>
      <c r="H44" s="27"/>
      <c r="I44" s="27"/>
    </row>
    <row r="45" spans="1:9">
      <c r="B45" s="27"/>
      <c r="C45" s="27"/>
      <c r="D45" s="27"/>
      <c r="E45" s="27"/>
      <c r="F45" s="27"/>
      <c r="G45" s="27"/>
      <c r="H45" s="27"/>
      <c r="I45" s="27"/>
    </row>
    <row r="46" spans="1:9">
      <c r="B46" s="27"/>
      <c r="C46" s="27"/>
      <c r="D46" s="27"/>
      <c r="E46" s="27"/>
      <c r="F46" s="27"/>
      <c r="G46" s="27"/>
      <c r="H46" s="27"/>
      <c r="I46" s="27"/>
    </row>
    <row r="47" spans="1:9">
      <c r="B47" s="27"/>
      <c r="C47" s="27"/>
      <c r="D47" s="27"/>
      <c r="E47" s="27"/>
      <c r="F47" s="27"/>
      <c r="G47" s="27"/>
      <c r="H47" s="27"/>
      <c r="I47" s="27"/>
    </row>
    <row r="48" spans="1:9">
      <c r="B48" s="27"/>
      <c r="C48" s="27"/>
      <c r="D48" s="27"/>
      <c r="E48" s="27"/>
      <c r="F48" s="27"/>
      <c r="G48" s="27"/>
      <c r="H48" s="27"/>
      <c r="I48" s="27"/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доходы!Область_печати</vt:lpstr>
      <vt:lpstr>расходы!Область_печати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2023-12-01T06:06:18Z</dcterms:modified>
</cp:coreProperties>
</file>