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H14" i="2"/>
  <c r="B14"/>
  <c r="I15" l="1"/>
  <c r="G15"/>
  <c r="I13"/>
  <c r="I9"/>
  <c r="G9"/>
  <c r="D8"/>
  <c r="I7"/>
  <c r="G7"/>
  <c r="D7"/>
  <c r="E7" s="1"/>
  <c r="E20" i="1"/>
  <c r="F20" s="1"/>
  <c r="J11"/>
  <c r="H4" i="2"/>
  <c r="F4"/>
  <c r="C4"/>
  <c r="I5"/>
  <c r="G5"/>
  <c r="D5"/>
  <c r="E5" s="1"/>
  <c r="H27"/>
  <c r="F27"/>
  <c r="D28"/>
  <c r="E28" s="1"/>
  <c r="B27"/>
  <c r="D27" s="1"/>
  <c r="E27" s="1"/>
  <c r="I10" i="1"/>
  <c r="G10"/>
  <c r="J12"/>
  <c r="H12"/>
  <c r="B4" i="2"/>
  <c r="E13" i="1"/>
  <c r="F13" s="1"/>
  <c r="E22"/>
  <c r="F22" s="1"/>
  <c r="E21"/>
  <c r="F21" s="1"/>
  <c r="D10"/>
  <c r="H16"/>
  <c r="G13" i="2"/>
  <c r="I26"/>
  <c r="G26"/>
  <c r="I24"/>
  <c r="G24"/>
  <c r="I18"/>
  <c r="G18"/>
  <c r="I14"/>
  <c r="F14"/>
  <c r="G14" s="1"/>
  <c r="J18" i="1"/>
  <c r="C15"/>
  <c r="C5"/>
  <c r="G5"/>
  <c r="I5"/>
  <c r="D5"/>
  <c r="J17"/>
  <c r="H18"/>
  <c r="E12"/>
  <c r="F12" s="1"/>
  <c r="H25" i="2"/>
  <c r="F25"/>
  <c r="C25"/>
  <c r="B25"/>
  <c r="H10"/>
  <c r="F10"/>
  <c r="C10"/>
  <c r="B10"/>
  <c r="H19" i="1"/>
  <c r="H7"/>
  <c r="D9" i="2"/>
  <c r="E9" s="1"/>
  <c r="E18" i="1"/>
  <c r="F18" s="1"/>
  <c r="E14"/>
  <c r="F14" s="1"/>
  <c r="C10"/>
  <c r="J16"/>
  <c r="J8"/>
  <c r="H9"/>
  <c r="H8"/>
  <c r="F16" i="2"/>
  <c r="H16"/>
  <c r="I19"/>
  <c r="G19"/>
  <c r="G17"/>
  <c r="C16"/>
  <c r="D19"/>
  <c r="E19" s="1"/>
  <c r="D17"/>
  <c r="E17" s="1"/>
  <c r="D11"/>
  <c r="E11" s="1"/>
  <c r="B16"/>
  <c r="I21"/>
  <c r="I23"/>
  <c r="I6"/>
  <c r="G23"/>
  <c r="G21"/>
  <c r="G6"/>
  <c r="H22"/>
  <c r="F22"/>
  <c r="H20"/>
  <c r="F20"/>
  <c r="H12"/>
  <c r="I12" s="1"/>
  <c r="F12"/>
  <c r="D26"/>
  <c r="E26" s="1"/>
  <c r="D24"/>
  <c r="E24" s="1"/>
  <c r="D23"/>
  <c r="E23" s="1"/>
  <c r="D21"/>
  <c r="E21" s="1"/>
  <c r="D18"/>
  <c r="E18" s="1"/>
  <c r="D15"/>
  <c r="E15" s="1"/>
  <c r="D13"/>
  <c r="E13" s="1"/>
  <c r="D6"/>
  <c r="E6" s="1"/>
  <c r="C22"/>
  <c r="C20"/>
  <c r="C14"/>
  <c r="C12"/>
  <c r="B22"/>
  <c r="B20"/>
  <c r="B12"/>
  <c r="J9" i="1"/>
  <c r="J7"/>
  <c r="J6"/>
  <c r="H17"/>
  <c r="H11"/>
  <c r="H6"/>
  <c r="I15"/>
  <c r="G15"/>
  <c r="E11"/>
  <c r="F11" s="1"/>
  <c r="E19"/>
  <c r="F19" s="1"/>
  <c r="E16"/>
  <c r="F16" s="1"/>
  <c r="E17"/>
  <c r="F17" s="1"/>
  <c r="E9"/>
  <c r="F9" s="1"/>
  <c r="E8"/>
  <c r="F8" s="1"/>
  <c r="E7"/>
  <c r="F7" s="1"/>
  <c r="E6"/>
  <c r="F6" s="1"/>
  <c r="D15"/>
  <c r="H29" i="2" l="1"/>
  <c r="B31"/>
  <c r="B29"/>
  <c r="C31"/>
  <c r="C29"/>
  <c r="H15" i="1"/>
  <c r="G12" i="2"/>
  <c r="I25"/>
  <c r="D25"/>
  <c r="E25" s="1"/>
  <c r="G25"/>
  <c r="G4" i="1"/>
  <c r="D4"/>
  <c r="D23" s="1"/>
  <c r="H31" i="2"/>
  <c r="F29"/>
  <c r="F31" s="1"/>
  <c r="D10"/>
  <c r="E10" s="1"/>
  <c r="E15" i="1"/>
  <c r="F15" s="1"/>
  <c r="I16" i="2"/>
  <c r="G16"/>
  <c r="D16"/>
  <c r="E16" s="1"/>
  <c r="E5" i="1"/>
  <c r="F5" s="1"/>
  <c r="C4"/>
  <c r="C23" s="1"/>
  <c r="G4" i="2"/>
  <c r="I4"/>
  <c r="G20"/>
  <c r="I20"/>
  <c r="G22"/>
  <c r="I22"/>
  <c r="D12"/>
  <c r="E12" s="1"/>
  <c r="D14"/>
  <c r="E14" s="1"/>
  <c r="D20"/>
  <c r="E20" s="1"/>
  <c r="D22"/>
  <c r="E22" s="1"/>
  <c r="D4"/>
  <c r="E4" s="1"/>
  <c r="H5" i="1"/>
  <c r="J5"/>
  <c r="H10"/>
  <c r="J10"/>
  <c r="J15"/>
  <c r="I4"/>
  <c r="I23" s="1"/>
  <c r="E10"/>
  <c r="F10" s="1"/>
  <c r="D31" i="2" l="1"/>
  <c r="E31" s="1"/>
  <c r="D29"/>
  <c r="E29" s="1"/>
  <c r="E4" i="1"/>
  <c r="F4" s="1"/>
  <c r="E23"/>
  <c r="F23" s="1"/>
  <c r="J4"/>
  <c r="G29" i="2"/>
  <c r="I29"/>
  <c r="H4" i="1"/>
  <c r="G23"/>
  <c r="H23" s="1"/>
  <c r="I31" i="2"/>
  <c r="G31"/>
  <c r="J23" i="1" l="1"/>
</calcChain>
</file>

<file path=xl/sharedStrings.xml><?xml version="1.0" encoding="utf-8"?>
<sst xmlns="http://schemas.openxmlformats.org/spreadsheetml/2006/main" count="72" uniqueCount="60">
  <si>
    <t xml:space="preserve">Доходы </t>
  </si>
  <si>
    <t>1.1.</t>
  </si>
  <si>
    <t>2.1.</t>
  </si>
  <si>
    <t>Всего доходов</t>
  </si>
  <si>
    <t>в тыс. руб. к предыдущему году</t>
  </si>
  <si>
    <t>2.Безвозмездные поступления, всего</t>
  </si>
  <si>
    <t>Налоговые доходы:</t>
  </si>
  <si>
    <t>Налог на доходы физических лиц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</si>
  <si>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</si>
  <si>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</si>
  <si>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</si>
  <si>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</si>
  <si>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</si>
  <si>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</si>
  <si>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</si>
  <si>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</si>
  <si>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</si>
  <si>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</si>
  <si>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</si>
  <si>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</si>
  <si>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</si>
  <si>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</si>
  <si>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>Коммунальное хозяйство</t>
  </si>
  <si>
    <t xml:space="preserve">Культура </t>
  </si>
  <si>
    <t>Социальная политика, всего</t>
  </si>
  <si>
    <t>Пенсионное обеспечение</t>
  </si>
  <si>
    <t>Социальное обеспечение населения</t>
  </si>
  <si>
    <t>Другие вопросы в области физической культуры и спорта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</si>
  <si>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</si>
  <si>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</si>
  <si>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</si>
  <si>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</si>
  <si>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</si>
  <si>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</si>
  <si>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Жилищное хозяйство</t>
  </si>
  <si>
    <t>Благоустройство</t>
  </si>
  <si>
    <t>Физическая культура и спорт</t>
  </si>
  <si>
    <t>Культура и кинематография</t>
  </si>
  <si>
    <t>Субсидии</t>
  </si>
  <si>
    <t>1.Налоговые и неналоговые доходы</t>
  </si>
  <si>
    <t>Доходы от оказания платных услуг (работ) и компенсации затрат государства</t>
  </si>
  <si>
    <t>Обеспечение проведения выборов и референдумов</t>
  </si>
  <si>
    <t>Мобилизационная и вневойсковая подготовка</t>
  </si>
  <si>
    <t>Прочие безвозмездные поступления</t>
  </si>
  <si>
    <t>Иные  межбюджетные трансферты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</si>
  <si>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</si>
  <si>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</si>
  <si>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от продажи материальных и нематериальных активов</t>
  </si>
  <si>
    <t>Доходы бюджетов бюджетной системы от возврата остатка субсидий, субвенций и иных  межбюджетных трансфертов, имеющих целевое назначение, прошлых лет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</si>
  <si>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</si>
  <si>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негосударственных организаций</t>
  </si>
  <si>
    <t>Обеспечение  деятельности финансовых, налоговых и таможенных органов и органов надзора</t>
  </si>
  <si>
    <t>Другие общегосударственные расходы</t>
  </si>
  <si>
    <t xml:space="preserve">Анализ расходов бюджета сельского поселения Югское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</si>
  <si>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</si>
  <si>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</si>
  <si>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</si>
  <si>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</si>
  <si>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доходов бюджета  сельского поселения Югское на 2024 год и плановый период 2025 и 2026 годов </t>
  </si>
  <si>
    <t>Прочие неналоговые доходы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</si>
</sst>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FF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6" fontId="3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6" fillId="0" borderId="2" xfId="0" applyFont="1" applyBorder="1" applyAlignment="1">
      <alignment wrapText="1"/>
    </xf>
    <xf numFmtId="0" fontId="10" fillId="0" borderId="2" xfId="0" applyFont="1" applyBorder="1"/>
    <xf numFmtId="0" fontId="11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9" fillId="0" borderId="0" xfId="0" applyFont="1"/>
    <xf numFmtId="0" fontId="10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0" fontId="7" fillId="0" borderId="2" xfId="0" applyFont="1" applyBorder="1"/>
    <xf numFmtId="0" fontId="13" fillId="0" borderId="0" xfId="0" applyFont="1"/>
    <xf numFmtId="2" fontId="11" fillId="0" borderId="0" xfId="0" applyNumberFormat="1" applyFont="1" applyBorder="1" applyAlignment="1"/>
    <xf numFmtId="0" fontId="12" fillId="0" borderId="0" xfId="0" applyFont="1"/>
    <xf numFmtId="2" fontId="13" fillId="0" borderId="0" xfId="0" applyNumberFormat="1" applyFont="1"/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2" fontId="6" fillId="0" borderId="0" xfId="0" applyNumberFormat="1" applyFont="1"/>
    <xf numFmtId="0" fontId="14" fillId="0" borderId="0" xfId="0" applyFont="1"/>
    <xf numFmtId="164" fontId="5" fillId="0" borderId="2" xfId="0" applyNumberFormat="1" applyFont="1" applyBorder="1"/>
    <xf numFmtId="164" fontId="6" fillId="0" borderId="2" xfId="0" applyNumberFormat="1" applyFont="1" applyBorder="1"/>
    <xf numFmtId="164" fontId="6" fillId="0" borderId="2" xfId="0" applyNumberFormat="1" applyFont="1" applyFill="1" applyBorder="1"/>
    <xf numFmtId="164" fontId="11" fillId="0" borderId="1" xfId="0" applyNumberFormat="1" applyFont="1" applyBorder="1" applyAlignment="1">
      <alignment horizontal="center" wrapText="1"/>
    </xf>
    <xf numFmtId="164" fontId="11" fillId="0" borderId="2" xfId="0" applyNumberFormat="1" applyFont="1" applyBorder="1"/>
    <xf numFmtId="164" fontId="12" fillId="0" borderId="2" xfId="0" applyNumberFormat="1" applyFont="1" applyBorder="1"/>
    <xf numFmtId="164" fontId="12" fillId="0" borderId="1" xfId="0" applyNumberFormat="1" applyFont="1" applyBorder="1" applyAlignment="1">
      <alignment horizontal="center" wrapText="1"/>
    </xf>
    <xf numFmtId="164" fontId="12" fillId="0" borderId="2" xfId="0" applyNumberFormat="1" applyFont="1" applyBorder="1" applyAlignment="1"/>
    <xf numFmtId="164" fontId="11" fillId="0" borderId="2" xfId="0" applyNumberFormat="1" applyFont="1" applyBorder="1" applyAlignment="1"/>
    <xf numFmtId="164" fontId="12" fillId="0" borderId="2" xfId="0" applyNumberFormat="1" applyFont="1" applyFill="1" applyBorder="1" applyAlignment="1"/>
    <xf numFmtId="164" fontId="12" fillId="0" borderId="2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wrapText="1"/>
    </xf>
    <xf numFmtId="164" fontId="11" fillId="0" borderId="2" xfId="0" applyNumberFormat="1" applyFont="1" applyFill="1" applyBorder="1" applyAlignment="1"/>
    <xf numFmtId="164" fontId="12" fillId="0" borderId="2" xfId="0" applyNumberFormat="1" applyFont="1" applyBorder="1" applyAlignment="1">
      <alignment wrapText="1"/>
    </xf>
    <xf numFmtId="164" fontId="12" fillId="0" borderId="2" xfId="0" applyNumberFormat="1" applyFont="1" applyBorder="1" applyAlignment="1">
      <alignment horizontal="center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9"/>
  <sheetViews>
    <sheetView workbookViewId="0">
      <selection activeCell="B1" sqref="B1:J23"/>
    </sheetView>
  </sheetViews>
  <sheetFormatPr defaultRowHeight="15"/>
  <cols>
    <col min="1" max="1" width="0.42578125" customWidth="1"/>
    <col min="2" max="2" width="33" customWidth="1"/>
    <col min="3" max="3" width="12" customWidth="1"/>
    <col min="4" max="4" width="12.140625" customWidth="1"/>
    <col min="5" max="5" width="11.85546875" customWidth="1"/>
    <col min="7" max="7" width="10.7109375" customWidth="1"/>
    <col min="8" max="8" width="10.28515625" customWidth="1"/>
    <col min="9" max="9" width="11.140625" customWidth="1"/>
  </cols>
  <sheetData>
    <row r="1" spans="1:11">
      <c r="I1" t="s">
        <v>31</v>
      </c>
    </row>
    <row r="2" spans="1:11">
      <c r="B2" t="s">
        <v>58</v>
      </c>
    </row>
    <row r="3" spans="1:11" ht="76.5">
      <c r="A3" s="2" t="s">
        <v>0</v>
      </c>
      <c r="B3" s="26"/>
      <c r="C3" s="21" t="s">
        <v>54</v>
      </c>
      <c r="D3" s="21" t="s">
        <v>55</v>
      </c>
      <c r="E3" s="21" t="s">
        <v>4</v>
      </c>
      <c r="F3" s="21" t="s">
        <v>45</v>
      </c>
      <c r="G3" s="22" t="s">
        <v>56</v>
      </c>
      <c r="H3" s="21" t="s">
        <v>45</v>
      </c>
      <c r="I3" s="22" t="s">
        <v>57</v>
      </c>
      <c r="J3" s="21" t="s">
        <v>45</v>
      </c>
    </row>
    <row r="4" spans="1:11" ht="26.25">
      <c r="A4" s="3">
        <v>1</v>
      </c>
      <c r="B4" s="23" t="s">
        <v>39</v>
      </c>
      <c r="C4" s="35">
        <f>SUM(C5,C10)</f>
        <v>12926.400000000001</v>
      </c>
      <c r="D4" s="35">
        <f>SUM(D10,D5)</f>
        <v>12467</v>
      </c>
      <c r="E4" s="35">
        <f t="shared" ref="E4:E13" si="0">D4-C4</f>
        <v>-459.40000000000146</v>
      </c>
      <c r="F4" s="35">
        <f t="shared" ref="F4:F13" si="1">E4/C4*100</f>
        <v>-3.5539670751330723</v>
      </c>
      <c r="G4" s="35">
        <f>G5+G10</f>
        <v>12464</v>
      </c>
      <c r="H4" s="35">
        <f t="shared" ref="H4:H9" si="2">(G4/D4*100)-100</f>
        <v>-2.4063527713153121E-2</v>
      </c>
      <c r="I4" s="35">
        <f>SUM(I5,I10)</f>
        <v>12556</v>
      </c>
      <c r="J4" s="35">
        <f t="shared" ref="J4:J8" si="3">I4/G4*100-100</f>
        <v>0.73812580231064828</v>
      </c>
    </row>
    <row r="5" spans="1:11">
      <c r="A5" s="5" t="s">
        <v>1</v>
      </c>
      <c r="B5" s="23" t="s">
        <v>6</v>
      </c>
      <c r="C5" s="36">
        <f>C6+C7+C8+C9</f>
        <v>11450.1</v>
      </c>
      <c r="D5" s="36">
        <f>+D6+D7+D8+D9</f>
        <v>11776</v>
      </c>
      <c r="E5" s="36">
        <f t="shared" si="0"/>
        <v>325.89999999999964</v>
      </c>
      <c r="F5" s="35">
        <f t="shared" si="1"/>
        <v>2.8462633514117748</v>
      </c>
      <c r="G5" s="36">
        <f>G6+G7+G8+G9</f>
        <v>11773</v>
      </c>
      <c r="H5" s="35">
        <f t="shared" si="2"/>
        <v>-2.5475543478265195E-2</v>
      </c>
      <c r="I5" s="36">
        <f>I6+I7+I8+I9</f>
        <v>11865</v>
      </c>
      <c r="J5" s="36">
        <f t="shared" si="3"/>
        <v>0.78144907839971722</v>
      </c>
    </row>
    <row r="6" spans="1:11" ht="25.5" customHeight="1">
      <c r="A6" s="6"/>
      <c r="B6" s="12" t="s">
        <v>7</v>
      </c>
      <c r="C6" s="36">
        <v>480</v>
      </c>
      <c r="D6" s="36">
        <v>627</v>
      </c>
      <c r="E6" s="36">
        <f t="shared" si="0"/>
        <v>147</v>
      </c>
      <c r="F6" s="35">
        <f t="shared" si="1"/>
        <v>30.625000000000004</v>
      </c>
      <c r="G6" s="36">
        <v>659</v>
      </c>
      <c r="H6" s="35">
        <f t="shared" si="2"/>
        <v>5.1036682615629871</v>
      </c>
      <c r="I6" s="36">
        <v>695</v>
      </c>
      <c r="J6" s="36">
        <f t="shared" si="3"/>
        <v>5.4628224582700966</v>
      </c>
    </row>
    <row r="7" spans="1:11" ht="22.5" customHeight="1">
      <c r="A7" s="6"/>
      <c r="B7" s="12" t="s">
        <v>8</v>
      </c>
      <c r="C7" s="36">
        <v>178</v>
      </c>
      <c r="D7" s="36">
        <v>207</v>
      </c>
      <c r="E7" s="36">
        <f t="shared" si="0"/>
        <v>29</v>
      </c>
      <c r="F7" s="35">
        <f t="shared" si="1"/>
        <v>16.292134831460675</v>
      </c>
      <c r="G7" s="36">
        <v>117</v>
      </c>
      <c r="H7" s="35">
        <f t="shared" si="2"/>
        <v>-43.478260869565219</v>
      </c>
      <c r="I7" s="36">
        <v>117</v>
      </c>
      <c r="J7" s="36">
        <f t="shared" si="3"/>
        <v>0</v>
      </c>
    </row>
    <row r="8" spans="1:11" ht="21.75" customHeight="1">
      <c r="A8" s="6"/>
      <c r="B8" s="24" t="s">
        <v>9</v>
      </c>
      <c r="C8" s="36">
        <v>10789</v>
      </c>
      <c r="D8" s="36">
        <v>10940</v>
      </c>
      <c r="E8" s="36">
        <f t="shared" si="0"/>
        <v>151</v>
      </c>
      <c r="F8" s="35">
        <f t="shared" si="1"/>
        <v>1.3995736398183336</v>
      </c>
      <c r="G8" s="36">
        <v>10995</v>
      </c>
      <c r="H8" s="35">
        <f t="shared" si="2"/>
        <v>0.50274223034733723</v>
      </c>
      <c r="I8" s="36">
        <v>11051</v>
      </c>
      <c r="J8" s="36">
        <f t="shared" si="3"/>
        <v>0.5093224192815029</v>
      </c>
    </row>
    <row r="9" spans="1:11" ht="24.75" customHeight="1">
      <c r="A9" s="6"/>
      <c r="B9" s="12" t="s">
        <v>10</v>
      </c>
      <c r="C9" s="36">
        <v>3.1</v>
      </c>
      <c r="D9" s="36">
        <v>2</v>
      </c>
      <c r="E9" s="36">
        <f t="shared" si="0"/>
        <v>-1.1000000000000001</v>
      </c>
      <c r="F9" s="35">
        <f t="shared" si="1"/>
        <v>-35.483870967741936</v>
      </c>
      <c r="G9" s="36">
        <v>2</v>
      </c>
      <c r="H9" s="35">
        <f t="shared" si="2"/>
        <v>0</v>
      </c>
      <c r="I9" s="36">
        <v>2</v>
      </c>
      <c r="J9" s="36">
        <f t="shared" ref="J9:J11" si="4">I9/G9*100-100</f>
        <v>0</v>
      </c>
    </row>
    <row r="10" spans="1:11" ht="20.25" customHeight="1">
      <c r="A10" s="6"/>
      <c r="B10" s="25" t="s">
        <v>11</v>
      </c>
      <c r="C10" s="36">
        <f>SUM(C11:C14)</f>
        <v>1476.3000000000002</v>
      </c>
      <c r="D10" s="36">
        <f>SUM(D11:D14)</f>
        <v>691</v>
      </c>
      <c r="E10" s="36">
        <f t="shared" si="0"/>
        <v>-785.30000000000018</v>
      </c>
      <c r="F10" s="35">
        <f t="shared" si="1"/>
        <v>-53.193795299058465</v>
      </c>
      <c r="G10" s="36">
        <f>SUM(G11:G14)</f>
        <v>691</v>
      </c>
      <c r="H10" s="35">
        <f t="shared" ref="H10:H11" si="5">(G10/D10*100)-100</f>
        <v>0</v>
      </c>
      <c r="I10" s="36">
        <f>SUM(I11:I14)</f>
        <v>691</v>
      </c>
      <c r="J10" s="36">
        <f t="shared" si="4"/>
        <v>0</v>
      </c>
    </row>
    <row r="11" spans="1:11" ht="50.25" customHeight="1">
      <c r="A11" s="6"/>
      <c r="B11" s="12" t="s">
        <v>12</v>
      </c>
      <c r="C11" s="36">
        <v>169</v>
      </c>
      <c r="D11" s="36">
        <v>120</v>
      </c>
      <c r="E11" s="36">
        <f t="shared" si="0"/>
        <v>-49</v>
      </c>
      <c r="F11" s="35">
        <f t="shared" si="1"/>
        <v>-28.994082840236686</v>
      </c>
      <c r="G11" s="36">
        <v>120</v>
      </c>
      <c r="H11" s="35">
        <f t="shared" si="5"/>
        <v>0</v>
      </c>
      <c r="I11" s="36">
        <v>120</v>
      </c>
      <c r="J11" s="36">
        <f t="shared" si="4"/>
        <v>0</v>
      </c>
    </row>
    <row r="12" spans="1:11" ht="41.25" customHeight="1">
      <c r="A12" s="7"/>
      <c r="B12" s="12" t="s">
        <v>40</v>
      </c>
      <c r="C12" s="37">
        <v>753.6</v>
      </c>
      <c r="D12" s="37">
        <v>571</v>
      </c>
      <c r="E12" s="36">
        <f t="shared" si="0"/>
        <v>-182.60000000000002</v>
      </c>
      <c r="F12" s="36">
        <f t="shared" si="1"/>
        <v>-24.230360934182592</v>
      </c>
      <c r="G12" s="36">
        <v>571</v>
      </c>
      <c r="H12" s="35">
        <f t="shared" ref="H12" si="6">(G12/D12*100)-100</f>
        <v>0</v>
      </c>
      <c r="I12" s="36">
        <v>571</v>
      </c>
      <c r="J12" s="36">
        <f t="shared" ref="J12" si="7">I12/G12*100-100</f>
        <v>0</v>
      </c>
    </row>
    <row r="13" spans="1:11" ht="23.25" customHeight="1">
      <c r="A13" s="7"/>
      <c r="B13" s="31" t="s">
        <v>47</v>
      </c>
      <c r="C13" s="36">
        <v>269.8</v>
      </c>
      <c r="D13" s="36">
        <v>0</v>
      </c>
      <c r="E13" s="36">
        <f t="shared" si="0"/>
        <v>-269.8</v>
      </c>
      <c r="F13" s="36">
        <f t="shared" si="1"/>
        <v>-100</v>
      </c>
      <c r="G13" s="36">
        <v>0</v>
      </c>
      <c r="H13" s="35"/>
      <c r="I13" s="36">
        <v>0</v>
      </c>
      <c r="J13" s="36"/>
    </row>
    <row r="14" spans="1:11" ht="24.75" customHeight="1">
      <c r="A14" s="7"/>
      <c r="B14" s="12" t="s">
        <v>59</v>
      </c>
      <c r="C14" s="36">
        <v>283.89999999999998</v>
      </c>
      <c r="D14" s="36">
        <v>0</v>
      </c>
      <c r="E14" s="36">
        <f t="shared" ref="E14" si="8">D14-C14</f>
        <v>-283.89999999999998</v>
      </c>
      <c r="F14" s="35">
        <f t="shared" ref="F14" si="9">E14/C14*100</f>
        <v>-100</v>
      </c>
      <c r="G14" s="36">
        <v>0</v>
      </c>
      <c r="H14" s="35"/>
      <c r="I14" s="36">
        <v>0</v>
      </c>
      <c r="J14" s="36"/>
      <c r="K14" s="27"/>
    </row>
    <row r="15" spans="1:11" ht="30.75" customHeight="1">
      <c r="A15" s="3">
        <v>2</v>
      </c>
      <c r="B15" s="23" t="s">
        <v>5</v>
      </c>
      <c r="C15" s="35">
        <f>SUM(C16:C22)</f>
        <v>19858.500000000004</v>
      </c>
      <c r="D15" s="35">
        <f>SUM(D16:D19)</f>
        <v>13734.900000000001</v>
      </c>
      <c r="E15" s="35">
        <f t="shared" ref="E15:E19" si="10">D15-C15</f>
        <v>-6123.6000000000022</v>
      </c>
      <c r="F15" s="35">
        <f t="shared" ref="F15:F16" si="11">E15/C15*100</f>
        <v>-30.836165873555409</v>
      </c>
      <c r="G15" s="35">
        <f>SUM(G16:G19)</f>
        <v>13050.7</v>
      </c>
      <c r="H15" s="35">
        <f t="shared" ref="H15:H23" si="12">(G15/D15*100)-100</f>
        <v>-4.9814705603972413</v>
      </c>
      <c r="I15" s="35">
        <f>SUM(I16:I19)</f>
        <v>13322.3</v>
      </c>
      <c r="J15" s="35">
        <f>I15/G15*100-100</f>
        <v>2.0811144229811305</v>
      </c>
      <c r="K15" s="27"/>
    </row>
    <row r="16" spans="1:11" ht="18" customHeight="1">
      <c r="A16" s="7" t="s">
        <v>2</v>
      </c>
      <c r="B16" s="12" t="s">
        <v>13</v>
      </c>
      <c r="C16" s="36">
        <v>12102.7</v>
      </c>
      <c r="D16" s="36">
        <v>9595.2000000000007</v>
      </c>
      <c r="E16" s="36">
        <f t="shared" si="10"/>
        <v>-2507.5</v>
      </c>
      <c r="F16" s="35">
        <f t="shared" si="11"/>
        <v>-20.718517355631384</v>
      </c>
      <c r="G16" s="36">
        <v>9668.4</v>
      </c>
      <c r="H16" s="35">
        <f>(G16/D16*100)-100</f>
        <v>0.76288144072034925</v>
      </c>
      <c r="I16" s="36">
        <v>9940</v>
      </c>
      <c r="J16" s="36">
        <f t="shared" ref="J16:J19" si="13">I16/G16*100-100</f>
        <v>2.8091514624963878</v>
      </c>
      <c r="K16" s="27"/>
    </row>
    <row r="17" spans="1:11" ht="19.5" customHeight="1">
      <c r="A17" s="7"/>
      <c r="B17" s="12" t="s">
        <v>14</v>
      </c>
      <c r="C17" s="36">
        <v>334.5</v>
      </c>
      <c r="D17" s="36">
        <v>2</v>
      </c>
      <c r="E17" s="36">
        <f t="shared" si="10"/>
        <v>-332.5</v>
      </c>
      <c r="F17" s="35">
        <f t="shared" ref="F17:F22" si="14">E17/C17*100</f>
        <v>-99.402092675635274</v>
      </c>
      <c r="G17" s="36">
        <v>2</v>
      </c>
      <c r="H17" s="35">
        <f t="shared" si="12"/>
        <v>0</v>
      </c>
      <c r="I17" s="36">
        <v>2</v>
      </c>
      <c r="J17" s="36">
        <f t="shared" si="13"/>
        <v>0</v>
      </c>
      <c r="K17" s="27"/>
    </row>
    <row r="18" spans="1:11" ht="16.5" customHeight="1">
      <c r="A18" s="7"/>
      <c r="B18" s="12" t="s">
        <v>38</v>
      </c>
      <c r="C18" s="36">
        <v>6705.6</v>
      </c>
      <c r="D18" s="36">
        <v>3945.5</v>
      </c>
      <c r="E18" s="36">
        <f t="shared" si="10"/>
        <v>-2760.1000000000004</v>
      </c>
      <c r="F18" s="35">
        <f t="shared" si="14"/>
        <v>-41.16111906466238</v>
      </c>
      <c r="G18" s="36">
        <v>3380.3</v>
      </c>
      <c r="H18" s="35">
        <f t="shared" si="12"/>
        <v>-14.325180585477128</v>
      </c>
      <c r="I18" s="36">
        <v>3380.3</v>
      </c>
      <c r="J18" s="36">
        <f t="shared" si="13"/>
        <v>0</v>
      </c>
      <c r="K18" s="27"/>
    </row>
    <row r="19" spans="1:11" ht="16.5" customHeight="1">
      <c r="A19" s="7"/>
      <c r="B19" s="12" t="s">
        <v>44</v>
      </c>
      <c r="C19" s="36">
        <v>181.5</v>
      </c>
      <c r="D19" s="36">
        <v>192.2</v>
      </c>
      <c r="E19" s="36">
        <f t="shared" si="10"/>
        <v>10.699999999999989</v>
      </c>
      <c r="F19" s="35">
        <f t="shared" si="14"/>
        <v>5.8953168044077078</v>
      </c>
      <c r="G19" s="36">
        <v>0</v>
      </c>
      <c r="H19" s="35">
        <f t="shared" si="12"/>
        <v>-100</v>
      </c>
      <c r="I19" s="36">
        <v>0</v>
      </c>
      <c r="J19" s="36"/>
      <c r="K19" s="27"/>
    </row>
    <row r="20" spans="1:11" ht="30" hidden="1" customHeight="1">
      <c r="A20" s="7"/>
      <c r="B20" s="12" t="s">
        <v>50</v>
      </c>
      <c r="C20" s="36"/>
      <c r="D20" s="36">
        <v>0</v>
      </c>
      <c r="E20" s="36">
        <f t="shared" ref="E20" si="15">D20-C20</f>
        <v>0</v>
      </c>
      <c r="F20" s="35" t="e">
        <f t="shared" ref="F20:F21" si="16">E20/C20*100</f>
        <v>#DIV/0!</v>
      </c>
      <c r="G20" s="36"/>
      <c r="H20" s="35"/>
      <c r="I20" s="36"/>
      <c r="J20" s="36"/>
      <c r="K20" s="27"/>
    </row>
    <row r="21" spans="1:11" ht="25.5" customHeight="1">
      <c r="A21" s="7"/>
      <c r="B21" s="12" t="s">
        <v>43</v>
      </c>
      <c r="C21" s="36">
        <v>534.20000000000005</v>
      </c>
      <c r="D21" s="36">
        <v>0</v>
      </c>
      <c r="E21" s="36">
        <f t="shared" ref="E21:E22" si="17">D21-C21</f>
        <v>-534.20000000000005</v>
      </c>
      <c r="F21" s="35">
        <f t="shared" si="16"/>
        <v>-100</v>
      </c>
      <c r="G21" s="36"/>
      <c r="H21" s="35"/>
      <c r="I21" s="36"/>
      <c r="J21" s="36"/>
      <c r="K21" s="27"/>
    </row>
    <row r="22" spans="1:11" ht="78.75" hidden="1" customHeight="1">
      <c r="A22" s="7"/>
      <c r="B22" s="12" t="s">
        <v>48</v>
      </c>
      <c r="C22" s="36"/>
      <c r="D22" s="36">
        <v>0</v>
      </c>
      <c r="E22" s="36">
        <f t="shared" si="17"/>
        <v>0</v>
      </c>
      <c r="F22" s="35" t="e">
        <f t="shared" si="14"/>
        <v>#DIV/0!</v>
      </c>
      <c r="G22" s="36"/>
      <c r="H22" s="35"/>
      <c r="I22" s="36"/>
      <c r="J22" s="36"/>
      <c r="K22" s="27"/>
    </row>
    <row r="23" spans="1:11">
      <c r="A23" s="4" t="s">
        <v>3</v>
      </c>
      <c r="B23" s="23"/>
      <c r="C23" s="35">
        <f>C15+C4</f>
        <v>32784.900000000009</v>
      </c>
      <c r="D23" s="35">
        <f>D4+D15</f>
        <v>26201.9</v>
      </c>
      <c r="E23" s="35">
        <f t="shared" ref="E23" si="18">D23-C23</f>
        <v>-6583.0000000000073</v>
      </c>
      <c r="F23" s="35">
        <f t="shared" ref="F23" si="19">E23/C23*100</f>
        <v>-20.079365805599547</v>
      </c>
      <c r="G23" s="35">
        <f>G4+G15</f>
        <v>25514.7</v>
      </c>
      <c r="H23" s="35">
        <f t="shared" si="12"/>
        <v>-2.6227105667909711</v>
      </c>
      <c r="I23" s="35">
        <f>I4+I15</f>
        <v>25878.3</v>
      </c>
      <c r="J23" s="35">
        <f>I23/G23*100-100</f>
        <v>1.4250608472762707</v>
      </c>
      <c r="K23" s="27"/>
    </row>
    <row r="24" spans="1:11">
      <c r="B24" s="8"/>
      <c r="C24" s="32"/>
      <c r="D24" s="11"/>
      <c r="E24" s="11"/>
      <c r="F24" s="11"/>
      <c r="G24" s="11"/>
      <c r="H24" s="33"/>
      <c r="I24" s="33"/>
      <c r="J24" s="11"/>
    </row>
    <row r="25" spans="1:11">
      <c r="B25" s="9"/>
      <c r="C25" s="10"/>
      <c r="D25" s="10"/>
      <c r="E25" s="11"/>
      <c r="F25" s="10"/>
      <c r="G25" s="10"/>
      <c r="H25" s="10"/>
      <c r="I25" s="10"/>
      <c r="J25" s="10"/>
    </row>
    <row r="26" spans="1:11">
      <c r="B26" s="9"/>
      <c r="C26" s="10"/>
      <c r="D26" s="10"/>
      <c r="E26" s="10"/>
      <c r="F26" s="10"/>
      <c r="G26" s="10"/>
      <c r="H26" s="10"/>
      <c r="I26" s="10"/>
      <c r="J26" s="10"/>
    </row>
    <row r="27" spans="1:11">
      <c r="B27" s="9"/>
      <c r="C27" s="10"/>
      <c r="D27" s="10"/>
      <c r="E27" s="10"/>
      <c r="F27" s="10"/>
      <c r="G27" s="10"/>
      <c r="H27" s="10"/>
      <c r="I27" s="10"/>
      <c r="J27" s="10"/>
    </row>
    <row r="28" spans="1:11">
      <c r="B28" s="9"/>
      <c r="C28" s="10"/>
      <c r="D28" s="10"/>
      <c r="E28" s="10"/>
      <c r="F28" s="10"/>
      <c r="G28" s="10"/>
      <c r="H28" s="10"/>
      <c r="I28" s="10"/>
      <c r="J28" s="10"/>
    </row>
    <row r="29" spans="1:11">
      <c r="B29" s="9"/>
      <c r="C29" s="10"/>
      <c r="D29" s="10"/>
      <c r="E29" s="10"/>
      <c r="F29" s="10"/>
      <c r="G29" s="10"/>
      <c r="H29" s="10"/>
      <c r="I29" s="10"/>
      <c r="J29" s="10"/>
    </row>
    <row r="30" spans="1:11">
      <c r="B30" s="9"/>
      <c r="C30" s="10"/>
      <c r="D30" s="10"/>
      <c r="E30" s="10"/>
      <c r="F30" s="10"/>
      <c r="G30" s="10"/>
      <c r="H30" s="10"/>
      <c r="I30" s="10"/>
      <c r="J30" s="10"/>
    </row>
    <row r="31" spans="1:11">
      <c r="B31" s="9"/>
      <c r="C31" s="10"/>
      <c r="D31" s="10"/>
      <c r="E31" s="10"/>
      <c r="F31" s="10"/>
      <c r="G31" s="10"/>
      <c r="H31" s="10"/>
      <c r="I31" s="10"/>
      <c r="J31" s="10"/>
    </row>
    <row r="32" spans="1:11">
      <c r="B32" s="9"/>
      <c r="C32" s="10"/>
      <c r="D32" s="10"/>
      <c r="E32" s="10"/>
      <c r="F32" s="10"/>
      <c r="G32" s="10"/>
      <c r="H32" s="10"/>
      <c r="I32" s="10"/>
      <c r="J32" s="10"/>
    </row>
    <row r="33" spans="2:10">
      <c r="B33" s="9"/>
      <c r="C33" s="10"/>
      <c r="D33" s="10"/>
      <c r="E33" s="10"/>
      <c r="F33" s="10"/>
      <c r="G33" s="10"/>
      <c r="H33" s="10"/>
      <c r="I33" s="10"/>
      <c r="J33" s="10"/>
    </row>
    <row r="34" spans="2:10">
      <c r="B34" s="9"/>
      <c r="C34" s="10"/>
      <c r="D34" s="10"/>
      <c r="E34" s="10"/>
      <c r="F34" s="10"/>
      <c r="G34" s="10"/>
      <c r="H34" s="10"/>
      <c r="I34" s="10"/>
      <c r="J34" s="10"/>
    </row>
    <row r="35" spans="2:10">
      <c r="B35" s="9"/>
      <c r="C35" s="10"/>
      <c r="D35" s="10"/>
      <c r="E35" s="10"/>
      <c r="F35" s="10"/>
      <c r="G35" s="10"/>
      <c r="H35" s="10"/>
      <c r="I35" s="10"/>
      <c r="J35" s="10"/>
    </row>
    <row r="36" spans="2:10">
      <c r="B36" s="9"/>
      <c r="C36" s="10"/>
      <c r="D36" s="10"/>
      <c r="E36" s="10"/>
      <c r="F36" s="10"/>
      <c r="G36" s="10"/>
      <c r="H36" s="10"/>
      <c r="I36" s="10"/>
      <c r="J36" s="10"/>
    </row>
    <row r="37" spans="2:10">
      <c r="B37" s="9"/>
      <c r="C37" s="10"/>
      <c r="D37" s="10"/>
      <c r="E37" s="10"/>
      <c r="F37" s="10"/>
      <c r="G37" s="10"/>
      <c r="H37" s="10"/>
      <c r="I37" s="10"/>
      <c r="J37" s="10"/>
    </row>
    <row r="38" spans="2:10">
      <c r="B38" s="9"/>
      <c r="C38" s="10"/>
      <c r="D38" s="10"/>
      <c r="E38" s="10"/>
      <c r="F38" s="10"/>
      <c r="G38" s="10"/>
      <c r="H38" s="10"/>
      <c r="I38" s="10"/>
      <c r="J38" s="10"/>
    </row>
    <row r="39" spans="2:10">
      <c r="B39" s="9"/>
      <c r="C39" s="10"/>
      <c r="D39" s="10"/>
      <c r="E39" s="10"/>
      <c r="F39" s="10"/>
      <c r="G39" s="10"/>
      <c r="H39" s="10"/>
      <c r="I39" s="10"/>
      <c r="J39" s="10"/>
    </row>
    <row r="40" spans="2:10">
      <c r="B40" s="9"/>
      <c r="C40" s="10"/>
      <c r="D40" s="10"/>
      <c r="E40" s="10"/>
      <c r="F40" s="10"/>
      <c r="G40" s="10"/>
      <c r="H40" s="10"/>
      <c r="I40" s="10"/>
      <c r="J40" s="10"/>
    </row>
    <row r="41" spans="2:10">
      <c r="B41" s="9"/>
      <c r="C41" s="10"/>
      <c r="D41" s="10"/>
      <c r="E41" s="10"/>
      <c r="F41" s="10"/>
      <c r="G41" s="10"/>
      <c r="H41" s="10"/>
      <c r="I41" s="10"/>
      <c r="J41" s="10"/>
    </row>
    <row r="42" spans="2:10">
      <c r="B42" s="9"/>
      <c r="C42" s="10"/>
      <c r="D42" s="10"/>
      <c r="E42" s="10"/>
      <c r="F42" s="10"/>
      <c r="G42" s="10"/>
      <c r="H42" s="10"/>
      <c r="I42" s="10"/>
      <c r="J42" s="10"/>
    </row>
    <row r="43" spans="2:10">
      <c r="B43" s="9"/>
      <c r="C43" s="10"/>
      <c r="D43" s="10"/>
      <c r="E43" s="10"/>
      <c r="F43" s="10"/>
      <c r="G43" s="10"/>
      <c r="H43" s="10"/>
      <c r="I43" s="10"/>
      <c r="J43" s="10"/>
    </row>
    <row r="44" spans="2:10">
      <c r="B44" s="9"/>
      <c r="C44" s="10"/>
      <c r="D44" s="10"/>
      <c r="E44" s="10"/>
      <c r="F44" s="10"/>
      <c r="G44" s="10"/>
      <c r="H44" s="10"/>
      <c r="I44" s="10"/>
      <c r="J44" s="10"/>
    </row>
    <row r="45" spans="2:10">
      <c r="B45" s="9"/>
      <c r="C45" s="10"/>
      <c r="D45" s="10"/>
      <c r="E45" s="10"/>
      <c r="F45" s="10"/>
      <c r="G45" s="10"/>
      <c r="H45" s="10"/>
      <c r="I45" s="10"/>
      <c r="J45" s="10"/>
    </row>
    <row r="46" spans="2:10">
      <c r="B46" s="9"/>
      <c r="C46" s="10"/>
      <c r="D46" s="10"/>
      <c r="E46" s="10"/>
      <c r="F46" s="10"/>
      <c r="G46" s="10"/>
      <c r="H46" s="10"/>
      <c r="I46" s="10"/>
      <c r="J46" s="10"/>
    </row>
    <row r="47" spans="2:10">
      <c r="B47" s="9"/>
      <c r="C47" s="10"/>
      <c r="D47" s="10"/>
      <c r="E47" s="10"/>
      <c r="F47" s="10"/>
      <c r="G47" s="10"/>
      <c r="H47" s="10"/>
      <c r="I47" s="10"/>
      <c r="J47" s="10"/>
    </row>
    <row r="48" spans="2:10">
      <c r="B48" s="9"/>
      <c r="C48" s="10"/>
      <c r="D48" s="10"/>
      <c r="E48" s="10"/>
      <c r="F48" s="10"/>
      <c r="G48" s="10"/>
      <c r="H48" s="10"/>
      <c r="I48" s="10"/>
      <c r="J48" s="10"/>
    </row>
    <row r="49" spans="2:10">
      <c r="B49" s="9"/>
      <c r="C49" s="9"/>
      <c r="D49" s="9"/>
      <c r="E49" s="9"/>
      <c r="F49" s="9"/>
      <c r="G49" s="9"/>
      <c r="H49" s="9"/>
      <c r="I49" s="9"/>
      <c r="J49" s="9"/>
    </row>
    <row r="50" spans="2:10">
      <c r="B50" s="9"/>
      <c r="C50" s="9"/>
      <c r="D50" s="9"/>
      <c r="E50" s="9"/>
      <c r="F50" s="9"/>
      <c r="G50" s="9"/>
      <c r="H50" s="9"/>
      <c r="I50" s="9"/>
      <c r="J50" s="9"/>
    </row>
    <row r="51" spans="2:10">
      <c r="B51" s="9"/>
      <c r="C51" s="9"/>
      <c r="D51" s="9"/>
      <c r="E51" s="9"/>
      <c r="F51" s="9"/>
      <c r="G51" s="9"/>
      <c r="H51" s="9"/>
      <c r="I51" s="9"/>
      <c r="J51" s="9"/>
    </row>
    <row r="52" spans="2:10">
      <c r="B52" s="9"/>
      <c r="C52" s="9"/>
      <c r="D52" s="9"/>
      <c r="E52" s="9"/>
      <c r="F52" s="9"/>
      <c r="G52" s="9"/>
      <c r="H52" s="9"/>
      <c r="I52" s="9"/>
      <c r="J52" s="9"/>
    </row>
    <row r="53" spans="2:10">
      <c r="B53" s="9"/>
      <c r="C53" s="9"/>
      <c r="D53" s="9"/>
      <c r="E53" s="9"/>
      <c r="F53" s="9"/>
      <c r="G53" s="9"/>
      <c r="H53" s="9"/>
      <c r="I53" s="9"/>
      <c r="J53" s="9"/>
    </row>
    <row r="54" spans="2:10">
      <c r="B54" s="9"/>
      <c r="C54" s="9"/>
      <c r="D54" s="9"/>
      <c r="E54" s="9"/>
      <c r="F54" s="9"/>
      <c r="G54" s="9"/>
      <c r="H54" s="9"/>
      <c r="I54" s="9"/>
      <c r="J54" s="9"/>
    </row>
    <row r="55" spans="2:10">
      <c r="B55" s="9"/>
      <c r="C55" s="9"/>
      <c r="D55" s="9"/>
      <c r="E55" s="9"/>
      <c r="F55" s="9"/>
      <c r="G55" s="9"/>
      <c r="H55" s="9"/>
      <c r="I55" s="9"/>
      <c r="J55" s="9"/>
    </row>
    <row r="56" spans="2:10">
      <c r="B56" s="9"/>
      <c r="C56" s="9"/>
      <c r="D56" s="9"/>
      <c r="E56" s="9"/>
      <c r="F56" s="9"/>
      <c r="G56" s="9"/>
      <c r="H56" s="9"/>
      <c r="I56" s="9"/>
      <c r="J56" s="9"/>
    </row>
    <row r="57" spans="2:10">
      <c r="B57" s="9"/>
      <c r="C57" s="9"/>
      <c r="D57" s="9"/>
      <c r="E57" s="9"/>
      <c r="F57" s="9"/>
      <c r="G57" s="9"/>
      <c r="H57" s="9"/>
      <c r="I57" s="9"/>
      <c r="J57" s="9"/>
    </row>
    <row r="58" spans="2:10">
      <c r="B58" s="9"/>
      <c r="C58" s="9"/>
      <c r="D58" s="9"/>
      <c r="E58" s="9"/>
      <c r="F58" s="9"/>
      <c r="G58" s="9"/>
      <c r="H58" s="9"/>
      <c r="I58" s="9"/>
      <c r="J58" s="9"/>
    </row>
    <row r="59" spans="2:10">
      <c r="B59" s="9"/>
      <c r="C59" s="9"/>
      <c r="D59" s="9"/>
      <c r="E59" s="9"/>
      <c r="F59" s="9"/>
      <c r="G59" s="9"/>
      <c r="H59" s="9"/>
      <c r="I59" s="9"/>
      <c r="J59" s="9"/>
    </row>
    <row r="60" spans="2:10">
      <c r="B60" s="9"/>
      <c r="C60" s="9"/>
      <c r="D60" s="9"/>
      <c r="E60" s="9"/>
      <c r="F60" s="9"/>
      <c r="G60" s="9"/>
      <c r="H60" s="9"/>
      <c r="I60" s="9"/>
      <c r="J60" s="9"/>
    </row>
    <row r="61" spans="2:10">
      <c r="B61" s="9"/>
      <c r="C61" s="9"/>
      <c r="D61" s="9"/>
      <c r="E61" s="9"/>
      <c r="F61" s="9"/>
      <c r="G61" s="9"/>
      <c r="H61" s="9"/>
      <c r="I61" s="9"/>
      <c r="J61" s="9"/>
    </row>
    <row r="62" spans="2:10">
      <c r="B62" s="9"/>
      <c r="C62" s="9"/>
      <c r="D62" s="9"/>
      <c r="E62" s="9"/>
      <c r="F62" s="9"/>
      <c r="G62" s="9"/>
      <c r="H62" s="9"/>
      <c r="I62" s="9"/>
      <c r="J62" s="9"/>
    </row>
    <row r="63" spans="2:10">
      <c r="B63" s="9"/>
      <c r="C63" s="9"/>
      <c r="D63" s="9"/>
      <c r="E63" s="9"/>
      <c r="F63" s="9"/>
      <c r="G63" s="9"/>
      <c r="H63" s="9"/>
      <c r="I63" s="9"/>
      <c r="J63" s="9"/>
    </row>
    <row r="64" spans="2:10">
      <c r="B64" s="9"/>
      <c r="C64" s="9"/>
      <c r="D64" s="9"/>
      <c r="E64" s="9"/>
      <c r="F64" s="9"/>
      <c r="G64" s="9"/>
      <c r="H64" s="9"/>
      <c r="I64" s="9"/>
      <c r="J64" s="9"/>
    </row>
    <row r="65" spans="2:10">
      <c r="B65" s="9"/>
      <c r="C65" s="9"/>
      <c r="D65" s="9"/>
      <c r="E65" s="9"/>
      <c r="F65" s="9"/>
      <c r="G65" s="9"/>
      <c r="H65" s="9"/>
      <c r="I65" s="9"/>
      <c r="J65" s="9"/>
    </row>
    <row r="66" spans="2:10">
      <c r="B66" s="9"/>
      <c r="C66" s="9"/>
      <c r="D66" s="9"/>
      <c r="E66" s="9"/>
      <c r="F66" s="9"/>
      <c r="G66" s="9"/>
      <c r="H66" s="9"/>
      <c r="I66" s="9"/>
      <c r="J66" s="9"/>
    </row>
    <row r="67" spans="2:10">
      <c r="B67" s="9"/>
      <c r="C67" s="9"/>
      <c r="D67" s="9"/>
      <c r="E67" s="9"/>
      <c r="F67" s="9"/>
      <c r="G67" s="9"/>
      <c r="H67" s="9"/>
      <c r="I67" s="9"/>
      <c r="J67" s="9"/>
    </row>
    <row r="68" spans="2:10">
      <c r="B68" s="9"/>
      <c r="C68" s="9"/>
      <c r="D68" s="9"/>
      <c r="E68" s="9"/>
      <c r="F68" s="9"/>
      <c r="G68" s="9"/>
      <c r="H68" s="9"/>
      <c r="I68" s="9"/>
      <c r="J68" s="9"/>
    </row>
    <row r="69" spans="2:10">
      <c r="B69" s="9"/>
      <c r="C69" s="9"/>
      <c r="D69" s="9"/>
      <c r="E69" s="9"/>
      <c r="F69" s="9"/>
      <c r="G69" s="9"/>
      <c r="H69" s="9"/>
      <c r="I69" s="9"/>
      <c r="J69" s="9"/>
    </row>
    <row r="70" spans="2:10">
      <c r="B70" s="9"/>
      <c r="C70" s="9"/>
      <c r="D70" s="9"/>
      <c r="E70" s="9"/>
      <c r="F70" s="9"/>
      <c r="G70" s="9"/>
      <c r="H70" s="9"/>
      <c r="I70" s="9"/>
      <c r="J70" s="9"/>
    </row>
    <row r="71" spans="2:10">
      <c r="B71" s="9"/>
      <c r="C71" s="9"/>
      <c r="D71" s="9"/>
      <c r="E71" s="9"/>
      <c r="F71" s="9"/>
      <c r="G71" s="9"/>
      <c r="H71" s="9"/>
      <c r="I71" s="9"/>
      <c r="J71" s="9"/>
    </row>
    <row r="72" spans="2:10">
      <c r="B72" s="9"/>
      <c r="C72" s="9"/>
      <c r="D72" s="9"/>
      <c r="E72" s="9"/>
      <c r="F72" s="9"/>
      <c r="G72" s="9"/>
      <c r="H72" s="9"/>
      <c r="I72" s="9"/>
      <c r="J72" s="9"/>
    </row>
    <row r="73" spans="2:10">
      <c r="B73" s="9"/>
      <c r="C73" s="9"/>
      <c r="D73" s="9"/>
      <c r="E73" s="9"/>
      <c r="F73" s="9"/>
      <c r="G73" s="9"/>
      <c r="H73" s="9"/>
      <c r="I73" s="9"/>
      <c r="J73" s="9"/>
    </row>
    <row r="74" spans="2:10">
      <c r="B74" s="9"/>
      <c r="C74" s="9"/>
      <c r="D74" s="9"/>
      <c r="E74" s="9"/>
      <c r="F74" s="9"/>
      <c r="G74" s="9"/>
      <c r="H74" s="9"/>
      <c r="I74" s="9"/>
      <c r="J74" s="9"/>
    </row>
    <row r="75" spans="2:10">
      <c r="B75" s="9"/>
      <c r="C75" s="9"/>
      <c r="D75" s="9"/>
      <c r="E75" s="9"/>
      <c r="F75" s="9"/>
      <c r="G75" s="9"/>
      <c r="H75" s="9"/>
      <c r="I75" s="9"/>
      <c r="J75" s="9"/>
    </row>
    <row r="76" spans="2:10">
      <c r="B76" s="9"/>
      <c r="C76" s="9"/>
      <c r="D76" s="9"/>
      <c r="E76" s="9"/>
      <c r="F76" s="9"/>
      <c r="G76" s="9"/>
      <c r="H76" s="9"/>
      <c r="I76" s="9"/>
      <c r="J76" s="9"/>
    </row>
    <row r="77" spans="2:10">
      <c r="B77" s="9"/>
      <c r="C77" s="9"/>
      <c r="D77" s="9"/>
      <c r="E77" s="9"/>
      <c r="F77" s="9"/>
      <c r="G77" s="9"/>
      <c r="H77" s="9"/>
      <c r="I77" s="9"/>
      <c r="J77" s="9"/>
    </row>
    <row r="78" spans="2:10">
      <c r="B78" s="9"/>
      <c r="C78" s="9"/>
      <c r="D78" s="9"/>
      <c r="E78" s="9"/>
      <c r="F78" s="9"/>
      <c r="G78" s="9"/>
      <c r="H78" s="9"/>
      <c r="I78" s="9"/>
      <c r="J78" s="9"/>
    </row>
    <row r="79" spans="2:10">
      <c r="B79" s="9"/>
      <c r="C79" s="9"/>
      <c r="D79" s="9"/>
      <c r="E79" s="9"/>
      <c r="F79" s="9"/>
      <c r="G79" s="9"/>
      <c r="H79" s="9"/>
      <c r="I79" s="9"/>
      <c r="J79" s="9"/>
    </row>
    <row r="80" spans="2:10">
      <c r="B80" s="9"/>
      <c r="C80" s="9"/>
      <c r="D80" s="9"/>
      <c r="E80" s="9"/>
      <c r="F80" s="9"/>
      <c r="G80" s="9"/>
      <c r="H80" s="9"/>
      <c r="I80" s="9"/>
      <c r="J80" s="9"/>
    </row>
    <row r="81" spans="2:10">
      <c r="B81" s="9"/>
      <c r="C81" s="9"/>
      <c r="D81" s="9"/>
      <c r="E81" s="9"/>
      <c r="F81" s="9"/>
      <c r="G81" s="9"/>
      <c r="H81" s="9"/>
      <c r="I81" s="9"/>
      <c r="J81" s="9"/>
    </row>
    <row r="82" spans="2:10">
      <c r="B82" s="9"/>
      <c r="C82" s="9"/>
      <c r="D82" s="9"/>
      <c r="E82" s="9"/>
      <c r="F82" s="9"/>
      <c r="G82" s="9"/>
      <c r="H82" s="9"/>
      <c r="I82" s="9"/>
      <c r="J82" s="9"/>
    </row>
    <row r="83" spans="2:10">
      <c r="B83" s="9"/>
      <c r="C83" s="9"/>
      <c r="D83" s="9"/>
      <c r="E83" s="9"/>
      <c r="F83" s="9"/>
      <c r="G83" s="9"/>
      <c r="H83" s="9"/>
      <c r="I83" s="9"/>
      <c r="J83" s="9"/>
    </row>
    <row r="84" spans="2:10">
      <c r="B84" s="9"/>
      <c r="C84" s="9"/>
      <c r="D84" s="9"/>
      <c r="E84" s="9"/>
      <c r="F84" s="9"/>
      <c r="G84" s="9"/>
      <c r="H84" s="9"/>
      <c r="I84" s="9"/>
      <c r="J84" s="9"/>
    </row>
    <row r="85" spans="2:10">
      <c r="B85" s="9"/>
      <c r="C85" s="9"/>
      <c r="D85" s="9"/>
      <c r="E85" s="9"/>
      <c r="F85" s="9"/>
      <c r="G85" s="9"/>
      <c r="H85" s="9"/>
      <c r="I85" s="9"/>
      <c r="J85" s="9"/>
    </row>
    <row r="86" spans="2:10">
      <c r="B86" s="9"/>
      <c r="C86" s="9"/>
      <c r="D86" s="9"/>
      <c r="E86" s="9"/>
      <c r="F86" s="9"/>
      <c r="G86" s="9"/>
      <c r="H86" s="9"/>
      <c r="I86" s="9"/>
      <c r="J86" s="9"/>
    </row>
    <row r="87" spans="2:10">
      <c r="B87" s="9"/>
      <c r="C87" s="9"/>
      <c r="D87" s="9"/>
      <c r="E87" s="9"/>
      <c r="F87" s="9"/>
      <c r="G87" s="9"/>
      <c r="H87" s="9"/>
      <c r="I87" s="9"/>
      <c r="J87" s="9"/>
    </row>
    <row r="88" spans="2:10">
      <c r="B88" s="9"/>
      <c r="C88" s="9"/>
      <c r="D88" s="9"/>
      <c r="E88" s="9"/>
      <c r="F88" s="9"/>
      <c r="G88" s="9"/>
      <c r="H88" s="9"/>
      <c r="I88" s="9"/>
      <c r="J88" s="9"/>
    </row>
    <row r="89" spans="2:10">
      <c r="B89" s="9"/>
      <c r="C89" s="9"/>
      <c r="D89" s="9"/>
      <c r="E89" s="9"/>
      <c r="F89" s="9"/>
      <c r="G89" s="9"/>
      <c r="H89" s="9"/>
      <c r="I89" s="9"/>
      <c r="J89" s="9"/>
    </row>
    <row r="90" spans="2:10">
      <c r="B90" s="9"/>
      <c r="C90" s="9"/>
      <c r="D90" s="9"/>
      <c r="E90" s="9"/>
      <c r="F90" s="9"/>
      <c r="G90" s="9"/>
      <c r="H90" s="9"/>
      <c r="I90" s="9"/>
      <c r="J90" s="9"/>
    </row>
    <row r="91" spans="2:10">
      <c r="B91" s="9"/>
      <c r="C91" s="9"/>
      <c r="D91" s="9"/>
      <c r="E91" s="9"/>
      <c r="F91" s="9"/>
      <c r="G91" s="9"/>
      <c r="H91" s="9"/>
      <c r="I91" s="9"/>
      <c r="J91" s="9"/>
    </row>
    <row r="92" spans="2:10">
      <c r="B92" s="9"/>
      <c r="C92" s="9"/>
      <c r="D92" s="9"/>
      <c r="E92" s="9"/>
      <c r="F92" s="9"/>
      <c r="G92" s="9"/>
      <c r="H92" s="9"/>
      <c r="I92" s="9"/>
      <c r="J92" s="9"/>
    </row>
    <row r="93" spans="2:10">
      <c r="B93" s="9"/>
      <c r="C93" s="9"/>
      <c r="D93" s="9"/>
      <c r="E93" s="9"/>
      <c r="F93" s="9"/>
      <c r="G93" s="9"/>
      <c r="H93" s="9"/>
      <c r="I93" s="9"/>
      <c r="J93" s="9"/>
    </row>
    <row r="94" spans="2:10">
      <c r="B94" s="9"/>
      <c r="C94" s="9"/>
      <c r="D94" s="9"/>
      <c r="E94" s="9"/>
      <c r="F94" s="9"/>
      <c r="G94" s="9"/>
      <c r="H94" s="9"/>
      <c r="I94" s="9"/>
      <c r="J94" s="9"/>
    </row>
    <row r="95" spans="2:10">
      <c r="B95" s="9"/>
      <c r="C95" s="9"/>
      <c r="D95" s="9"/>
      <c r="E95" s="9"/>
      <c r="F95" s="9"/>
      <c r="G95" s="9"/>
      <c r="H95" s="9"/>
      <c r="I95" s="9"/>
      <c r="J95" s="9"/>
    </row>
    <row r="96" spans="2:10">
      <c r="B96" s="9"/>
      <c r="C96" s="9"/>
      <c r="D96" s="9"/>
      <c r="E96" s="9"/>
      <c r="F96" s="9"/>
      <c r="G96" s="9"/>
      <c r="H96" s="9"/>
      <c r="I96" s="9"/>
      <c r="J96" s="9"/>
    </row>
    <row r="97" spans="2:10">
      <c r="B97" s="9"/>
      <c r="C97" s="9"/>
      <c r="D97" s="9"/>
      <c r="E97" s="9"/>
      <c r="F97" s="9"/>
      <c r="G97" s="9"/>
      <c r="H97" s="9"/>
      <c r="I97" s="9"/>
      <c r="J97" s="9"/>
    </row>
    <row r="98" spans="2:10">
      <c r="B98" s="9"/>
      <c r="C98" s="9"/>
      <c r="D98" s="9"/>
      <c r="E98" s="9"/>
      <c r="F98" s="9"/>
      <c r="G98" s="9"/>
      <c r="H98" s="9"/>
      <c r="I98" s="9"/>
      <c r="J98" s="9"/>
    </row>
    <row r="99" spans="2:10">
      <c r="B99" s="9"/>
      <c r="C99" s="9"/>
      <c r="D99" s="9"/>
      <c r="E99" s="9"/>
      <c r="F99" s="9"/>
      <c r="G99" s="9"/>
      <c r="H99" s="9"/>
      <c r="I99" s="9"/>
      <c r="J99" s="9"/>
    </row>
    <row r="100" spans="2:10">
      <c r="B100" s="9"/>
      <c r="C100" s="9"/>
      <c r="D100" s="9"/>
      <c r="E100" s="9"/>
      <c r="F100" s="9"/>
      <c r="G100" s="9"/>
      <c r="H100" s="9"/>
      <c r="I100" s="9"/>
      <c r="J100" s="9"/>
    </row>
    <row r="101" spans="2:10">
      <c r="B101" s="9"/>
      <c r="C101" s="9"/>
      <c r="D101" s="9"/>
      <c r="E101" s="9"/>
      <c r="F101" s="9"/>
      <c r="G101" s="9"/>
      <c r="H101" s="9"/>
      <c r="I101" s="9"/>
      <c r="J101" s="9"/>
    </row>
    <row r="102" spans="2:10">
      <c r="B102" s="9"/>
      <c r="C102" s="9"/>
      <c r="D102" s="9"/>
      <c r="E102" s="9"/>
      <c r="F102" s="9"/>
      <c r="G102" s="9"/>
      <c r="H102" s="9"/>
      <c r="I102" s="9"/>
      <c r="J102" s="9"/>
    </row>
    <row r="103" spans="2:10">
      <c r="B103" s="9"/>
      <c r="C103" s="9"/>
      <c r="D103" s="9"/>
      <c r="E103" s="9"/>
      <c r="F103" s="9"/>
      <c r="G103" s="9"/>
      <c r="H103" s="9"/>
      <c r="I103" s="9"/>
      <c r="J103" s="9"/>
    </row>
    <row r="104" spans="2:10">
      <c r="B104" s="9"/>
      <c r="C104" s="9"/>
      <c r="D104" s="9"/>
      <c r="E104" s="9"/>
      <c r="F104" s="9"/>
      <c r="G104" s="9"/>
      <c r="H104" s="9"/>
      <c r="I104" s="9"/>
      <c r="J104" s="9"/>
    </row>
    <row r="105" spans="2:10">
      <c r="B105" s="9"/>
      <c r="C105" s="9"/>
      <c r="D105" s="9"/>
      <c r="E105" s="9"/>
      <c r="F105" s="9"/>
      <c r="G105" s="9"/>
      <c r="H105" s="9"/>
      <c r="I105" s="9"/>
      <c r="J105" s="9"/>
    </row>
    <row r="106" spans="2:10">
      <c r="B106" s="9"/>
      <c r="C106" s="9"/>
      <c r="D106" s="9"/>
      <c r="E106" s="9"/>
      <c r="F106" s="9"/>
      <c r="G106" s="9"/>
      <c r="H106" s="9"/>
      <c r="I106" s="9"/>
      <c r="J106" s="9"/>
    </row>
    <row r="107" spans="2:10">
      <c r="B107" s="9"/>
      <c r="C107" s="9"/>
      <c r="D107" s="9"/>
      <c r="E107" s="9"/>
      <c r="F107" s="9"/>
      <c r="G107" s="9"/>
      <c r="H107" s="9"/>
      <c r="I107" s="9"/>
      <c r="J107" s="9"/>
    </row>
    <row r="108" spans="2:10">
      <c r="B108" s="9"/>
      <c r="C108" s="9"/>
      <c r="D108" s="9"/>
      <c r="E108" s="9"/>
      <c r="F108" s="9"/>
      <c r="G108" s="9"/>
      <c r="H108" s="9"/>
      <c r="I108" s="9"/>
      <c r="J108" s="9"/>
    </row>
    <row r="109" spans="2:10">
      <c r="B109" s="9"/>
      <c r="C109" s="9"/>
      <c r="D109" s="9"/>
      <c r="E109" s="9"/>
      <c r="F109" s="9"/>
      <c r="G109" s="9"/>
      <c r="H109" s="9"/>
      <c r="I109" s="9"/>
      <c r="J109" s="9"/>
    </row>
    <row r="110" spans="2:10">
      <c r="B110" s="9"/>
      <c r="C110" s="9"/>
      <c r="D110" s="9"/>
      <c r="E110" s="9"/>
      <c r="F110" s="9"/>
      <c r="G110" s="9"/>
      <c r="H110" s="9"/>
      <c r="I110" s="9"/>
      <c r="J110" s="9"/>
    </row>
    <row r="111" spans="2:10">
      <c r="B111" s="9"/>
      <c r="C111" s="9"/>
      <c r="D111" s="9"/>
      <c r="E111" s="9"/>
      <c r="F111" s="9"/>
      <c r="G111" s="9"/>
      <c r="H111" s="9"/>
      <c r="I111" s="9"/>
      <c r="J111" s="9"/>
    </row>
    <row r="112" spans="2:10">
      <c r="B112" s="9"/>
      <c r="C112" s="9"/>
      <c r="D112" s="9"/>
      <c r="E112" s="9"/>
      <c r="F112" s="9"/>
      <c r="G112" s="9"/>
      <c r="H112" s="9"/>
      <c r="I112" s="9"/>
      <c r="J112" s="9"/>
    </row>
    <row r="113" spans="2:10">
      <c r="B113" s="9"/>
      <c r="C113" s="9"/>
      <c r="D113" s="9"/>
      <c r="E113" s="9"/>
      <c r="F113" s="9"/>
      <c r="G113" s="9"/>
      <c r="H113" s="9"/>
      <c r="I113" s="9"/>
      <c r="J113" s="9"/>
    </row>
    <row r="114" spans="2:10">
      <c r="B114" s="9"/>
      <c r="C114" s="9"/>
      <c r="D114" s="9"/>
      <c r="E114" s="9"/>
      <c r="F114" s="9"/>
      <c r="G114" s="9"/>
      <c r="H114" s="9"/>
      <c r="I114" s="9"/>
      <c r="J114" s="9"/>
    </row>
    <row r="115" spans="2:10">
      <c r="B115" s="9"/>
      <c r="C115" s="9"/>
      <c r="D115" s="9"/>
      <c r="E115" s="9"/>
      <c r="F115" s="9"/>
      <c r="G115" s="9"/>
      <c r="H115" s="9"/>
      <c r="I115" s="9"/>
      <c r="J115" s="9"/>
    </row>
    <row r="116" spans="2:10">
      <c r="B116" s="9"/>
      <c r="C116" s="9"/>
      <c r="D116" s="9"/>
      <c r="E116" s="9"/>
      <c r="F116" s="9"/>
      <c r="G116" s="9"/>
      <c r="H116" s="9"/>
      <c r="I116" s="9"/>
      <c r="J116" s="9"/>
    </row>
    <row r="117" spans="2:10">
      <c r="B117" s="9"/>
      <c r="C117" s="9"/>
      <c r="D117" s="9"/>
      <c r="E117" s="9"/>
      <c r="F117" s="9"/>
      <c r="G117" s="9"/>
      <c r="H117" s="9"/>
      <c r="I117" s="9"/>
      <c r="J117" s="9"/>
    </row>
    <row r="118" spans="2:10">
      <c r="B118" s="9"/>
      <c r="C118" s="9"/>
      <c r="D118" s="9"/>
      <c r="E118" s="9"/>
      <c r="F118" s="9"/>
      <c r="G118" s="9"/>
      <c r="H118" s="9"/>
      <c r="I118" s="9"/>
      <c r="J118" s="9"/>
    </row>
    <row r="119" spans="2:10">
      <c r="B119" s="9"/>
      <c r="C119" s="9"/>
      <c r="D119" s="9"/>
      <c r="E119" s="9"/>
      <c r="F119" s="9"/>
      <c r="G119" s="9"/>
      <c r="H119" s="9"/>
      <c r="I119" s="9"/>
      <c r="J119" s="9"/>
    </row>
    <row r="120" spans="2:10">
      <c r="B120" s="9"/>
      <c r="C120" s="9"/>
      <c r="D120" s="9"/>
      <c r="E120" s="9"/>
      <c r="F120" s="9"/>
      <c r="G120" s="9"/>
      <c r="H120" s="9"/>
      <c r="I120" s="9"/>
      <c r="J120" s="9"/>
    </row>
    <row r="121" spans="2:10">
      <c r="B121" s="9"/>
      <c r="C121" s="9"/>
      <c r="D121" s="9"/>
      <c r="E121" s="9"/>
      <c r="F121" s="9"/>
      <c r="G121" s="9"/>
      <c r="H121" s="9"/>
      <c r="I121" s="9"/>
      <c r="J121" s="9"/>
    </row>
    <row r="122" spans="2:10">
      <c r="B122" s="9"/>
      <c r="C122" s="9"/>
      <c r="D122" s="9"/>
      <c r="E122" s="9"/>
      <c r="F122" s="9"/>
      <c r="G122" s="9"/>
      <c r="H122" s="9"/>
      <c r="I122" s="9"/>
      <c r="J122" s="9"/>
    </row>
    <row r="123" spans="2:10">
      <c r="B123" s="9"/>
      <c r="C123" s="9"/>
      <c r="D123" s="9"/>
      <c r="E123" s="9"/>
      <c r="F123" s="9"/>
      <c r="G123" s="9"/>
      <c r="H123" s="9"/>
      <c r="I123" s="9"/>
      <c r="J123" s="9"/>
    </row>
    <row r="124" spans="2:10">
      <c r="B124" s="9"/>
      <c r="C124" s="9"/>
      <c r="D124" s="9"/>
      <c r="E124" s="9"/>
      <c r="F124" s="9"/>
      <c r="G124" s="9"/>
      <c r="H124" s="9"/>
      <c r="I124" s="9"/>
      <c r="J124" s="9"/>
    </row>
    <row r="125" spans="2:10">
      <c r="B125" s="9"/>
      <c r="C125" s="9"/>
      <c r="D125" s="9"/>
      <c r="E125" s="9"/>
      <c r="F125" s="9"/>
      <c r="G125" s="9"/>
      <c r="H125" s="9"/>
      <c r="I125" s="9"/>
      <c r="J125" s="9"/>
    </row>
    <row r="126" spans="2:10">
      <c r="B126" s="9"/>
      <c r="C126" s="9"/>
      <c r="D126" s="9"/>
      <c r="E126" s="9"/>
      <c r="F126" s="9"/>
      <c r="G126" s="9"/>
      <c r="H126" s="9"/>
      <c r="I126" s="9"/>
      <c r="J126" s="9"/>
    </row>
    <row r="127" spans="2:10">
      <c r="B127" s="9"/>
      <c r="C127" s="9"/>
      <c r="D127" s="9"/>
      <c r="E127" s="9"/>
      <c r="F127" s="9"/>
      <c r="G127" s="9"/>
      <c r="H127" s="9"/>
      <c r="I127" s="9"/>
      <c r="J127" s="9"/>
    </row>
    <row r="128" spans="2:10">
      <c r="B128" s="9"/>
      <c r="C128" s="9"/>
      <c r="D128" s="9"/>
      <c r="E128" s="9"/>
      <c r="F128" s="9"/>
      <c r="G128" s="9"/>
      <c r="H128" s="9"/>
      <c r="I128" s="9"/>
      <c r="J128" s="9"/>
    </row>
    <row r="129" spans="2:10">
      <c r="B129" s="9"/>
      <c r="C129" s="9"/>
      <c r="D129" s="9"/>
      <c r="E129" s="9"/>
      <c r="F129" s="9"/>
      <c r="G129" s="9"/>
      <c r="H129" s="9"/>
      <c r="I129" s="9"/>
      <c r="J129" s="9"/>
    </row>
    <row r="130" spans="2:10">
      <c r="B130" s="9"/>
      <c r="C130" s="9"/>
      <c r="D130" s="9"/>
      <c r="E130" s="9"/>
      <c r="F130" s="9"/>
      <c r="G130" s="9"/>
      <c r="H130" s="9"/>
      <c r="I130" s="9"/>
      <c r="J130" s="9"/>
    </row>
    <row r="131" spans="2:10">
      <c r="B131" s="9"/>
      <c r="C131" s="9"/>
      <c r="D131" s="9"/>
      <c r="E131" s="9"/>
      <c r="F131" s="9"/>
      <c r="G131" s="9"/>
      <c r="H131" s="9"/>
      <c r="I131" s="9"/>
      <c r="J131" s="9"/>
    </row>
    <row r="132" spans="2:10">
      <c r="B132" s="9"/>
      <c r="C132" s="9"/>
      <c r="D132" s="9"/>
      <c r="E132" s="9"/>
      <c r="F132" s="9"/>
      <c r="G132" s="9"/>
      <c r="H132" s="9"/>
      <c r="I132" s="9"/>
      <c r="J132" s="9"/>
    </row>
    <row r="133" spans="2:10">
      <c r="B133" s="9"/>
      <c r="C133" s="9"/>
      <c r="D133" s="9"/>
      <c r="E133" s="9"/>
      <c r="F133" s="9"/>
      <c r="G133" s="9"/>
      <c r="H133" s="9"/>
      <c r="I133" s="9"/>
      <c r="J133" s="9"/>
    </row>
    <row r="134" spans="2:10">
      <c r="B134" s="9"/>
      <c r="C134" s="9"/>
      <c r="D134" s="9"/>
      <c r="E134" s="9"/>
      <c r="F134" s="9"/>
      <c r="G134" s="9"/>
      <c r="H134" s="9"/>
      <c r="I134" s="9"/>
      <c r="J134" s="9"/>
    </row>
    <row r="135" spans="2:10">
      <c r="B135" s="9"/>
      <c r="C135" s="9"/>
      <c r="D135" s="9"/>
      <c r="E135" s="9"/>
      <c r="F135" s="9"/>
      <c r="G135" s="9"/>
      <c r="H135" s="9"/>
      <c r="I135" s="9"/>
      <c r="J135" s="9"/>
    </row>
    <row r="136" spans="2:10">
      <c r="B136" s="9"/>
      <c r="C136" s="9"/>
      <c r="D136" s="9"/>
      <c r="E136" s="9"/>
      <c r="F136" s="9"/>
      <c r="G136" s="9"/>
      <c r="H136" s="9"/>
      <c r="I136" s="9"/>
      <c r="J136" s="9"/>
    </row>
    <row r="137" spans="2:10">
      <c r="B137" s="9"/>
      <c r="C137" s="9"/>
      <c r="D137" s="9"/>
      <c r="E137" s="9"/>
      <c r="F137" s="9"/>
      <c r="G137" s="9"/>
      <c r="H137" s="9"/>
      <c r="I137" s="9"/>
      <c r="J137" s="9"/>
    </row>
    <row r="138" spans="2:10">
      <c r="B138" s="9"/>
      <c r="C138" s="9"/>
      <c r="D138" s="9"/>
      <c r="E138" s="9"/>
      <c r="F138" s="9"/>
      <c r="G138" s="9"/>
      <c r="H138" s="9"/>
      <c r="I138" s="9"/>
      <c r="J138" s="9"/>
    </row>
    <row r="139" spans="2:10">
      <c r="B139" s="9"/>
      <c r="C139" s="9"/>
      <c r="D139" s="9"/>
      <c r="E139" s="9"/>
      <c r="F139" s="9"/>
      <c r="G139" s="9"/>
      <c r="H139" s="9"/>
      <c r="I139" s="9"/>
      <c r="J139" s="9"/>
    </row>
    <row r="140" spans="2:10">
      <c r="B140" s="9"/>
      <c r="C140" s="9"/>
      <c r="D140" s="9"/>
      <c r="E140" s="9"/>
      <c r="F140" s="9"/>
      <c r="G140" s="9"/>
      <c r="H140" s="9"/>
      <c r="I140" s="9"/>
      <c r="J140" s="9"/>
    </row>
    <row r="141" spans="2:10">
      <c r="B141" s="9"/>
      <c r="C141" s="9"/>
      <c r="D141" s="9"/>
      <c r="E141" s="9"/>
      <c r="F141" s="9"/>
      <c r="G141" s="9"/>
      <c r="H141" s="9"/>
      <c r="I141" s="9"/>
      <c r="J141" s="9"/>
    </row>
    <row r="142" spans="2:10">
      <c r="B142" s="9"/>
      <c r="C142" s="9"/>
      <c r="D142" s="9"/>
      <c r="E142" s="9"/>
      <c r="F142" s="9"/>
      <c r="G142" s="9"/>
      <c r="H142" s="9"/>
      <c r="I142" s="9"/>
      <c r="J142" s="9"/>
    </row>
    <row r="143" spans="2:10">
      <c r="B143" s="9"/>
      <c r="C143" s="9"/>
      <c r="D143" s="9"/>
      <c r="E143" s="9"/>
      <c r="F143" s="9"/>
      <c r="G143" s="9"/>
      <c r="H143" s="9"/>
      <c r="I143" s="9"/>
      <c r="J143" s="9"/>
    </row>
    <row r="144" spans="2:10">
      <c r="B144" s="9"/>
      <c r="C144" s="9"/>
      <c r="D144" s="9"/>
      <c r="E144" s="9"/>
      <c r="F144" s="9"/>
      <c r="G144" s="9"/>
      <c r="H144" s="9"/>
      <c r="I144" s="9"/>
      <c r="J144" s="9"/>
    </row>
    <row r="145" spans="2:10">
      <c r="B145" s="9"/>
      <c r="C145" s="9"/>
      <c r="D145" s="9"/>
      <c r="E145" s="9"/>
      <c r="F145" s="9"/>
      <c r="G145" s="9"/>
      <c r="H145" s="9"/>
      <c r="I145" s="9"/>
      <c r="J145" s="9"/>
    </row>
    <row r="146" spans="2:10">
      <c r="B146" s="9"/>
      <c r="C146" s="9"/>
      <c r="D146" s="9"/>
      <c r="E146" s="9"/>
      <c r="F146" s="9"/>
      <c r="G146" s="9"/>
      <c r="H146" s="9"/>
      <c r="I146" s="9"/>
      <c r="J146" s="9"/>
    </row>
    <row r="147" spans="2:10">
      <c r="B147" s="9"/>
      <c r="C147" s="9"/>
      <c r="D147" s="9"/>
      <c r="E147" s="9"/>
      <c r="F147" s="9"/>
      <c r="G147" s="9"/>
      <c r="H147" s="9"/>
      <c r="I147" s="9"/>
      <c r="J147" s="9"/>
    </row>
    <row r="148" spans="2:10">
      <c r="B148" s="9"/>
      <c r="C148" s="9"/>
      <c r="D148" s="9"/>
      <c r="E148" s="9"/>
      <c r="F148" s="9"/>
      <c r="G148" s="9"/>
      <c r="H148" s="9"/>
      <c r="I148" s="9"/>
      <c r="J148" s="9"/>
    </row>
    <row r="149" spans="2:10">
      <c r="B149" s="9"/>
      <c r="C149" s="9"/>
      <c r="D149" s="9"/>
      <c r="E149" s="9"/>
      <c r="F149" s="9"/>
      <c r="G149" s="9"/>
      <c r="H149" s="9"/>
      <c r="I149" s="9"/>
      <c r="J149" s="9"/>
    </row>
    <row r="150" spans="2:10">
      <c r="B150" s="9"/>
      <c r="C150" s="9"/>
      <c r="D150" s="9"/>
      <c r="E150" s="9"/>
      <c r="F150" s="9"/>
      <c r="G150" s="9"/>
      <c r="H150" s="9"/>
      <c r="I150" s="9"/>
      <c r="J150" s="9"/>
    </row>
    <row r="151" spans="2:10">
      <c r="B151" s="9"/>
      <c r="C151" s="9"/>
      <c r="D151" s="9"/>
      <c r="E151" s="9"/>
      <c r="F151" s="9"/>
      <c r="G151" s="9"/>
      <c r="H151" s="9"/>
      <c r="I151" s="9"/>
      <c r="J151" s="9"/>
    </row>
    <row r="152" spans="2:10">
      <c r="B152" s="9"/>
      <c r="C152" s="9"/>
      <c r="D152" s="9"/>
      <c r="E152" s="9"/>
      <c r="F152" s="9"/>
      <c r="G152" s="9"/>
      <c r="H152" s="9"/>
      <c r="I152" s="9"/>
      <c r="J152" s="9"/>
    </row>
    <row r="153" spans="2:10">
      <c r="B153" s="9"/>
      <c r="C153" s="9"/>
      <c r="D153" s="9"/>
      <c r="E153" s="9"/>
      <c r="F153" s="9"/>
      <c r="G153" s="9"/>
      <c r="H153" s="9"/>
      <c r="I153" s="9"/>
      <c r="J153" s="9"/>
    </row>
    <row r="154" spans="2:10">
      <c r="B154" s="9"/>
      <c r="C154" s="9"/>
      <c r="D154" s="9"/>
      <c r="E154" s="9"/>
      <c r="F154" s="9"/>
      <c r="G154" s="9"/>
      <c r="H154" s="9"/>
      <c r="I154" s="9"/>
      <c r="J154" s="9"/>
    </row>
    <row r="155" spans="2:10">
      <c r="B155" s="9"/>
      <c r="C155" s="9"/>
      <c r="D155" s="9"/>
      <c r="E155" s="9"/>
      <c r="F155" s="9"/>
      <c r="G155" s="9"/>
      <c r="H155" s="9"/>
      <c r="I155" s="9"/>
      <c r="J155" s="9"/>
    </row>
    <row r="156" spans="2:10">
      <c r="B156" s="9"/>
      <c r="C156" s="9"/>
      <c r="D156" s="9"/>
      <c r="E156" s="9"/>
      <c r="F156" s="9"/>
      <c r="G156" s="9"/>
      <c r="H156" s="9"/>
      <c r="I156" s="9"/>
      <c r="J156" s="9"/>
    </row>
    <row r="157" spans="2:10">
      <c r="B157" s="9"/>
      <c r="C157" s="9"/>
      <c r="D157" s="9"/>
      <c r="E157" s="9"/>
      <c r="F157" s="9"/>
      <c r="G157" s="9"/>
      <c r="H157" s="9"/>
      <c r="I157" s="9"/>
      <c r="J157" s="9"/>
    </row>
    <row r="158" spans="2:10">
      <c r="B158" s="9"/>
      <c r="C158" s="9"/>
      <c r="D158" s="9"/>
      <c r="E158" s="9"/>
      <c r="F158" s="9"/>
      <c r="G158" s="9"/>
      <c r="H158" s="9"/>
      <c r="I158" s="9"/>
      <c r="J158" s="9"/>
    </row>
    <row r="159" spans="2:10">
      <c r="B159" s="9"/>
      <c r="C159" s="9"/>
      <c r="D159" s="9"/>
      <c r="E159" s="9"/>
      <c r="F159" s="9"/>
      <c r="G159" s="9"/>
      <c r="H159" s="9"/>
      <c r="I159" s="9"/>
      <c r="J159" s="9"/>
    </row>
    <row r="160" spans="2:10">
      <c r="B160" s="9"/>
      <c r="C160" s="9"/>
      <c r="D160" s="9"/>
      <c r="E160" s="9"/>
      <c r="F160" s="9"/>
      <c r="G160" s="9"/>
      <c r="H160" s="9"/>
      <c r="I160" s="9"/>
      <c r="J160" s="9"/>
    </row>
    <row r="161" spans="2:10">
      <c r="B161" s="9"/>
      <c r="C161" s="9"/>
      <c r="D161" s="9"/>
      <c r="E161" s="9"/>
      <c r="F161" s="9"/>
      <c r="G161" s="9"/>
      <c r="H161" s="9"/>
      <c r="I161" s="9"/>
      <c r="J161" s="9"/>
    </row>
    <row r="162" spans="2:10">
      <c r="B162" s="9"/>
      <c r="C162" s="9"/>
      <c r="D162" s="9"/>
      <c r="E162" s="9"/>
      <c r="F162" s="9"/>
      <c r="G162" s="9"/>
      <c r="H162" s="9"/>
      <c r="I162" s="9"/>
      <c r="J162" s="9"/>
    </row>
    <row r="163" spans="2:10">
      <c r="B163" s="9"/>
      <c r="C163" s="9"/>
      <c r="D163" s="9"/>
      <c r="E163" s="9"/>
      <c r="F163" s="9"/>
      <c r="G163" s="9"/>
      <c r="H163" s="9"/>
      <c r="I163" s="9"/>
      <c r="J163" s="9"/>
    </row>
    <row r="164" spans="2:10">
      <c r="B164" s="9"/>
      <c r="C164" s="9"/>
      <c r="D164" s="9"/>
      <c r="E164" s="9"/>
      <c r="F164" s="9"/>
      <c r="G164" s="9"/>
      <c r="H164" s="9"/>
      <c r="I164" s="9"/>
      <c r="J164" s="9"/>
    </row>
    <row r="165" spans="2:10">
      <c r="B165" s="9"/>
      <c r="C165" s="9"/>
      <c r="D165" s="9"/>
      <c r="E165" s="9"/>
      <c r="F165" s="9"/>
      <c r="G165" s="9"/>
      <c r="H165" s="9"/>
      <c r="I165" s="9"/>
      <c r="J165" s="9"/>
    </row>
    <row r="166" spans="2:10">
      <c r="B166" s="9"/>
      <c r="C166" s="9"/>
      <c r="D166" s="9"/>
      <c r="E166" s="9"/>
      <c r="F166" s="9"/>
      <c r="G166" s="9"/>
      <c r="H166" s="9"/>
      <c r="I166" s="9"/>
      <c r="J166" s="9"/>
    </row>
    <row r="167" spans="2:10">
      <c r="B167" s="9"/>
      <c r="C167" s="9"/>
      <c r="D167" s="9"/>
      <c r="E167" s="9"/>
      <c r="F167" s="9"/>
      <c r="G167" s="9"/>
      <c r="H167" s="9"/>
      <c r="I167" s="9"/>
      <c r="J167" s="9"/>
    </row>
    <row r="168" spans="2:10">
      <c r="B168" s="9"/>
      <c r="C168" s="9"/>
      <c r="D168" s="9"/>
      <c r="E168" s="9"/>
      <c r="F168" s="9"/>
      <c r="G168" s="9"/>
      <c r="H168" s="9"/>
      <c r="I168" s="9"/>
      <c r="J168" s="9"/>
    </row>
    <row r="169" spans="2:10">
      <c r="B169" s="9"/>
      <c r="C169" s="9"/>
      <c r="D169" s="9"/>
      <c r="E169" s="9"/>
      <c r="F169" s="9"/>
      <c r="G169" s="9"/>
      <c r="H169" s="9"/>
      <c r="I169" s="9"/>
      <c r="J169" s="9"/>
    </row>
    <row r="170" spans="2:10">
      <c r="B170" s="9"/>
      <c r="C170" s="9"/>
      <c r="D170" s="9"/>
      <c r="E170" s="9"/>
      <c r="F170" s="9"/>
      <c r="G170" s="9"/>
      <c r="H170" s="9"/>
      <c r="I170" s="9"/>
      <c r="J170" s="9"/>
    </row>
    <row r="171" spans="2:10">
      <c r="B171" s="9"/>
      <c r="C171" s="9"/>
      <c r="D171" s="9"/>
      <c r="E171" s="9"/>
      <c r="F171" s="9"/>
      <c r="G171" s="9"/>
      <c r="H171" s="9"/>
      <c r="I171" s="9"/>
      <c r="J171" s="9"/>
    </row>
    <row r="172" spans="2:10">
      <c r="B172" s="9"/>
      <c r="C172" s="9"/>
      <c r="D172" s="9"/>
      <c r="E172" s="9"/>
      <c r="F172" s="9"/>
      <c r="G172" s="9"/>
      <c r="H172" s="9"/>
      <c r="I172" s="9"/>
      <c r="J172" s="9"/>
    </row>
    <row r="173" spans="2:10">
      <c r="B173" s="9"/>
      <c r="C173" s="9"/>
      <c r="D173" s="9"/>
      <c r="E173" s="9"/>
      <c r="F173" s="9"/>
      <c r="G173" s="9"/>
      <c r="H173" s="9"/>
      <c r="I173" s="9"/>
      <c r="J173" s="9"/>
    </row>
    <row r="174" spans="2:10">
      <c r="B174" s="9"/>
      <c r="C174" s="9"/>
      <c r="D174" s="9"/>
      <c r="E174" s="9"/>
      <c r="F174" s="9"/>
      <c r="G174" s="9"/>
      <c r="H174" s="9"/>
      <c r="I174" s="9"/>
      <c r="J174" s="9"/>
    </row>
    <row r="175" spans="2:10">
      <c r="B175" s="9"/>
      <c r="C175" s="9"/>
      <c r="D175" s="9"/>
      <c r="E175" s="9"/>
      <c r="F175" s="9"/>
      <c r="G175" s="9"/>
      <c r="H175" s="9"/>
      <c r="I175" s="9"/>
      <c r="J175" s="9"/>
    </row>
    <row r="176" spans="2:10">
      <c r="B176" s="9"/>
      <c r="C176" s="9"/>
      <c r="D176" s="9"/>
      <c r="E176" s="9"/>
      <c r="F176" s="9"/>
      <c r="G176" s="9"/>
      <c r="H176" s="9"/>
      <c r="I176" s="9"/>
      <c r="J176" s="9"/>
    </row>
    <row r="177" spans="2:10">
      <c r="B177" s="9"/>
      <c r="C177" s="9"/>
      <c r="D177" s="9"/>
      <c r="E177" s="9"/>
      <c r="F177" s="9"/>
      <c r="G177" s="9"/>
      <c r="H177" s="9"/>
      <c r="I177" s="9"/>
      <c r="J177" s="9"/>
    </row>
    <row r="178" spans="2:10">
      <c r="B178" s="9"/>
      <c r="C178" s="9"/>
      <c r="D178" s="9"/>
      <c r="E178" s="9"/>
      <c r="F178" s="9"/>
      <c r="G178" s="9"/>
      <c r="H178" s="9"/>
      <c r="I178" s="9"/>
      <c r="J178" s="9"/>
    </row>
    <row r="179" spans="2:10">
      <c r="B179" s="9"/>
      <c r="C179" s="9"/>
      <c r="D179" s="9"/>
      <c r="E179" s="9"/>
      <c r="F179" s="9"/>
      <c r="G179" s="9"/>
      <c r="H179" s="9"/>
      <c r="I179" s="9"/>
      <c r="J179" s="9"/>
    </row>
    <row r="180" spans="2:10">
      <c r="B180" s="9"/>
      <c r="C180" s="9"/>
      <c r="D180" s="9"/>
      <c r="E180" s="9"/>
      <c r="F180" s="9"/>
      <c r="G180" s="9"/>
      <c r="H180" s="9"/>
      <c r="I180" s="9"/>
      <c r="J180" s="9"/>
    </row>
    <row r="181" spans="2:10">
      <c r="B181" s="9"/>
      <c r="C181" s="9"/>
      <c r="D181" s="9"/>
      <c r="E181" s="9"/>
      <c r="F181" s="9"/>
      <c r="G181" s="9"/>
      <c r="H181" s="9"/>
      <c r="I181" s="9"/>
      <c r="J181" s="9"/>
    </row>
    <row r="182" spans="2:10">
      <c r="C182" s="9"/>
      <c r="D182" s="9"/>
      <c r="E182" s="9"/>
      <c r="F182" s="9"/>
      <c r="G182" s="9"/>
      <c r="H182" s="9"/>
      <c r="I182" s="9"/>
      <c r="J182" s="9"/>
    </row>
    <row r="183" spans="2:10">
      <c r="C183" s="9"/>
      <c r="D183" s="9"/>
      <c r="E183" s="9"/>
      <c r="F183" s="9"/>
      <c r="G183" s="9"/>
      <c r="H183" s="9"/>
      <c r="I183" s="9"/>
      <c r="J183" s="9"/>
    </row>
    <row r="184" spans="2:10">
      <c r="C184" s="9"/>
      <c r="D184" s="9"/>
      <c r="E184" s="9"/>
      <c r="F184" s="9"/>
      <c r="G184" s="9"/>
      <c r="H184" s="9"/>
      <c r="I184" s="9"/>
      <c r="J184" s="9"/>
    </row>
    <row r="185" spans="2:10">
      <c r="C185" s="9"/>
      <c r="D185" s="9"/>
      <c r="E185" s="9"/>
      <c r="F185" s="9"/>
      <c r="G185" s="9"/>
      <c r="H185" s="9"/>
      <c r="I185" s="9"/>
      <c r="J185" s="9"/>
    </row>
    <row r="186" spans="2:10">
      <c r="C186" s="9"/>
      <c r="D186" s="9"/>
      <c r="E186" s="9"/>
      <c r="F186" s="9"/>
      <c r="G186" s="9"/>
      <c r="H186" s="9"/>
      <c r="I186" s="9"/>
      <c r="J186" s="9"/>
    </row>
    <row r="187" spans="2:10">
      <c r="C187" s="9"/>
      <c r="D187" s="9"/>
      <c r="E187" s="9"/>
      <c r="F187" s="9"/>
      <c r="G187" s="9"/>
      <c r="H187" s="9"/>
      <c r="I187" s="9"/>
      <c r="J187" s="9"/>
    </row>
    <row r="188" spans="2:10">
      <c r="C188" s="9"/>
      <c r="D188" s="9"/>
      <c r="E188" s="9"/>
      <c r="F188" s="9"/>
      <c r="G188" s="9"/>
      <c r="H188" s="9"/>
      <c r="I188" s="9"/>
      <c r="J188" s="9"/>
    </row>
    <row r="189" spans="2:10">
      <c r="C189" s="9"/>
      <c r="D189" s="9"/>
      <c r="E189" s="9"/>
      <c r="F189" s="9"/>
      <c r="G189" s="9"/>
      <c r="H189" s="9"/>
      <c r="I189" s="9"/>
      <c r="J189" s="9"/>
    </row>
    <row r="190" spans="2:10">
      <c r="C190" s="9"/>
      <c r="D190" s="9"/>
      <c r="E190" s="9"/>
      <c r="F190" s="9"/>
      <c r="G190" s="9"/>
      <c r="H190" s="9"/>
      <c r="I190" s="9"/>
      <c r="J190" s="9"/>
    </row>
    <row r="191" spans="2:10">
      <c r="C191" s="9"/>
      <c r="D191" s="9"/>
      <c r="E191" s="9"/>
      <c r="F191" s="9"/>
      <c r="G191" s="9"/>
      <c r="H191" s="9"/>
      <c r="I191" s="9"/>
      <c r="J191" s="9"/>
    </row>
    <row r="192" spans="2:10">
      <c r="C192" s="9"/>
      <c r="D192" s="9"/>
      <c r="E192" s="9"/>
      <c r="F192" s="9"/>
      <c r="G192" s="9"/>
      <c r="H192" s="9"/>
      <c r="I192" s="9"/>
      <c r="J192" s="9"/>
    </row>
    <row r="193" spans="3:10">
      <c r="C193" s="9"/>
      <c r="D193" s="9"/>
      <c r="E193" s="9"/>
      <c r="F193" s="9"/>
      <c r="G193" s="9"/>
      <c r="H193" s="9"/>
      <c r="I193" s="9"/>
      <c r="J193" s="9"/>
    </row>
    <row r="194" spans="3:10">
      <c r="C194" s="9"/>
      <c r="D194" s="9"/>
      <c r="E194" s="9"/>
      <c r="F194" s="9"/>
      <c r="G194" s="9"/>
      <c r="H194" s="9"/>
      <c r="I194" s="9"/>
      <c r="J194" s="9"/>
    </row>
    <row r="195" spans="3:10">
      <c r="C195" s="9"/>
      <c r="D195" s="9"/>
      <c r="E195" s="9"/>
      <c r="F195" s="9"/>
      <c r="G195" s="9"/>
      <c r="H195" s="9"/>
      <c r="I195" s="9"/>
      <c r="J195" s="9"/>
    </row>
    <row r="196" spans="3:10">
      <c r="C196" s="9"/>
      <c r="D196" s="9"/>
      <c r="E196" s="9"/>
      <c r="F196" s="9"/>
      <c r="G196" s="9"/>
      <c r="H196" s="9"/>
      <c r="I196" s="9"/>
      <c r="J196" s="9"/>
    </row>
    <row r="197" spans="3:10">
      <c r="C197" s="9"/>
      <c r="D197" s="9"/>
      <c r="E197" s="9"/>
      <c r="F197" s="9"/>
      <c r="G197" s="9"/>
      <c r="H197" s="9"/>
      <c r="I197" s="9"/>
      <c r="J197" s="9"/>
    </row>
    <row r="198" spans="3:10">
      <c r="C198" s="9"/>
      <c r="D198" s="9"/>
      <c r="E198" s="9"/>
      <c r="F198" s="9"/>
      <c r="G198" s="9"/>
      <c r="H198" s="9"/>
      <c r="I198" s="9"/>
      <c r="J198" s="9"/>
    </row>
    <row r="199" spans="3:10">
      <c r="C199" s="9"/>
      <c r="D199" s="9"/>
      <c r="E199" s="9"/>
      <c r="F199" s="9"/>
      <c r="G199" s="9"/>
      <c r="H199" s="9"/>
      <c r="I199" s="9"/>
      <c r="J199" s="9"/>
    </row>
    <row r="449" spans="3:6">
      <c r="C449" s="1"/>
      <c r="D449" s="1"/>
      <c r="E449" s="1"/>
      <c r="F449" s="1"/>
    </row>
  </sheetData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"/>
  <sheetViews>
    <sheetView tabSelected="1" topLeftCell="A4" workbookViewId="0">
      <selection sqref="A1:I31"/>
    </sheetView>
  </sheetViews>
  <sheetFormatPr defaultRowHeight="15"/>
  <cols>
    <col min="1" max="1" width="32.140625" customWidth="1"/>
    <col min="2" max="2" width="11.5703125" customWidth="1"/>
    <col min="3" max="3" width="12.5703125" customWidth="1"/>
    <col min="4" max="4" width="12.140625" customWidth="1"/>
    <col min="6" max="7" width="11.42578125" customWidth="1"/>
    <col min="8" max="8" width="11.85546875" customWidth="1"/>
  </cols>
  <sheetData>
    <row r="1" spans="1:12">
      <c r="H1" t="s">
        <v>32</v>
      </c>
    </row>
    <row r="2" spans="1:12">
      <c r="A2" t="s">
        <v>53</v>
      </c>
    </row>
    <row r="3" spans="1:12" ht="51">
      <c r="A3" s="14" t="s">
        <v>15</v>
      </c>
      <c r="B3" s="15" t="s">
        <v>54</v>
      </c>
      <c r="C3" s="15" t="s">
        <v>55</v>
      </c>
      <c r="D3" s="15" t="s">
        <v>4</v>
      </c>
      <c r="E3" s="15" t="s">
        <v>45</v>
      </c>
      <c r="F3" s="16" t="s">
        <v>56</v>
      </c>
      <c r="G3" s="15" t="s">
        <v>45</v>
      </c>
      <c r="H3" s="16" t="s">
        <v>57</v>
      </c>
      <c r="I3" s="15" t="s">
        <v>45</v>
      </c>
    </row>
    <row r="4" spans="1:12" ht="25.5">
      <c r="A4" s="14" t="s">
        <v>16</v>
      </c>
      <c r="B4" s="38">
        <f>SUM(B5:B9)</f>
        <v>11512.399999999998</v>
      </c>
      <c r="C4" s="38">
        <f>SUM(C5:C9)</f>
        <v>9625.0999999999985</v>
      </c>
      <c r="D4" s="38">
        <f t="shared" ref="D4:D29" si="0">C4-B4</f>
        <v>-1887.2999999999993</v>
      </c>
      <c r="E4" s="39">
        <f t="shared" ref="E4:E19" si="1">D4/B4*100</f>
        <v>-16.393627740523257</v>
      </c>
      <c r="F4" s="38">
        <f>SUM(F5:F9)</f>
        <v>9398.1999999999989</v>
      </c>
      <c r="G4" s="39">
        <f t="shared" ref="G4:G9" si="2">(F4/C4*100)-100</f>
        <v>-2.3573781051625389</v>
      </c>
      <c r="H4" s="38">
        <f>SUM(H5:H9)</f>
        <v>9180.9000000000015</v>
      </c>
      <c r="I4" s="40">
        <f t="shared" ref="I4:I14" si="3">H4/F4*100-100</f>
        <v>-2.3121448788065493</v>
      </c>
    </row>
    <row r="5" spans="1:12" ht="51">
      <c r="A5" s="17" t="s">
        <v>49</v>
      </c>
      <c r="B5" s="41">
        <v>976.8</v>
      </c>
      <c r="C5" s="42">
        <v>976.8</v>
      </c>
      <c r="D5" s="41">
        <f t="shared" si="0"/>
        <v>0</v>
      </c>
      <c r="E5" s="39">
        <f t="shared" si="1"/>
        <v>0</v>
      </c>
      <c r="F5" s="42">
        <v>976.8</v>
      </c>
      <c r="G5" s="39">
        <f t="shared" ref="G5" si="4">(F5/C5*100)-100</f>
        <v>0</v>
      </c>
      <c r="H5" s="42">
        <v>976.8</v>
      </c>
      <c r="I5" s="40">
        <f t="shared" si="3"/>
        <v>0</v>
      </c>
    </row>
    <row r="6" spans="1:12" ht="44.25" customHeight="1">
      <c r="A6" s="17" t="s">
        <v>17</v>
      </c>
      <c r="B6" s="42">
        <v>10368.299999999999</v>
      </c>
      <c r="C6" s="42">
        <v>8498.5</v>
      </c>
      <c r="D6" s="41">
        <f t="shared" si="0"/>
        <v>-1869.7999999999993</v>
      </c>
      <c r="E6" s="39">
        <f t="shared" si="1"/>
        <v>-18.033814607987804</v>
      </c>
      <c r="F6" s="42">
        <v>8350</v>
      </c>
      <c r="G6" s="39">
        <f t="shared" si="2"/>
        <v>-1.7473671824439663</v>
      </c>
      <c r="H6" s="42">
        <v>7104.1</v>
      </c>
      <c r="I6" s="40">
        <f t="shared" si="3"/>
        <v>-14.920958083832332</v>
      </c>
    </row>
    <row r="7" spans="1:12" ht="44.25" customHeight="1">
      <c r="A7" s="17" t="s">
        <v>51</v>
      </c>
      <c r="B7" s="42">
        <v>46.4</v>
      </c>
      <c r="C7" s="42">
        <v>46.4</v>
      </c>
      <c r="D7" s="41">
        <f t="shared" ref="D7:D8" si="5">C7-B7</f>
        <v>0</v>
      </c>
      <c r="E7" s="39">
        <f t="shared" ref="E7" si="6">D7/B7*100</f>
        <v>0</v>
      </c>
      <c r="F7" s="42">
        <v>46.4</v>
      </c>
      <c r="G7" s="39">
        <f t="shared" si="2"/>
        <v>0</v>
      </c>
      <c r="H7" s="42">
        <v>0</v>
      </c>
      <c r="I7" s="40">
        <f t="shared" si="3"/>
        <v>-100</v>
      </c>
    </row>
    <row r="8" spans="1:12" ht="27.75" customHeight="1">
      <c r="A8" s="17" t="s">
        <v>41</v>
      </c>
      <c r="B8" s="42">
        <v>0</v>
      </c>
      <c r="C8" s="42">
        <v>0</v>
      </c>
      <c r="D8" s="41">
        <f t="shared" si="5"/>
        <v>0</v>
      </c>
      <c r="E8" s="39"/>
      <c r="F8" s="42">
        <v>0</v>
      </c>
      <c r="G8" s="39"/>
      <c r="H8" s="42">
        <v>1100</v>
      </c>
      <c r="I8" s="40"/>
    </row>
    <row r="9" spans="1:12" ht="26.25" customHeight="1">
      <c r="A9" s="17" t="s">
        <v>52</v>
      </c>
      <c r="B9" s="42">
        <v>120.9</v>
      </c>
      <c r="C9" s="42">
        <v>103.4</v>
      </c>
      <c r="D9" s="41">
        <f t="shared" si="0"/>
        <v>-17.5</v>
      </c>
      <c r="E9" s="39">
        <f t="shared" si="1"/>
        <v>-14.474772539288669</v>
      </c>
      <c r="F9" s="42">
        <v>25</v>
      </c>
      <c r="G9" s="39">
        <f t="shared" si="2"/>
        <v>-75.822050290135394</v>
      </c>
      <c r="H9" s="42">
        <v>0</v>
      </c>
      <c r="I9" s="40">
        <f t="shared" si="3"/>
        <v>-100</v>
      </c>
    </row>
    <row r="10" spans="1:12" ht="26.25" customHeight="1">
      <c r="A10" s="14" t="s">
        <v>33</v>
      </c>
      <c r="B10" s="43">
        <f>B11</f>
        <v>332.5</v>
      </c>
      <c r="C10" s="43">
        <f>C11</f>
        <v>0</v>
      </c>
      <c r="D10" s="38">
        <f t="shared" si="0"/>
        <v>-332.5</v>
      </c>
      <c r="E10" s="39">
        <f t="shared" si="1"/>
        <v>-100</v>
      </c>
      <c r="F10" s="43">
        <f>F11</f>
        <v>0</v>
      </c>
      <c r="G10" s="39"/>
      <c r="H10" s="43">
        <f>H11</f>
        <v>0</v>
      </c>
      <c r="I10" s="40"/>
      <c r="J10" s="27"/>
      <c r="K10" s="27"/>
      <c r="L10" s="27"/>
    </row>
    <row r="11" spans="1:12" ht="26.25" customHeight="1">
      <c r="A11" s="17" t="s">
        <v>42</v>
      </c>
      <c r="B11" s="42">
        <v>332.5</v>
      </c>
      <c r="C11" s="42">
        <v>0</v>
      </c>
      <c r="D11" s="41">
        <f t="shared" si="0"/>
        <v>-332.5</v>
      </c>
      <c r="E11" s="39">
        <f t="shared" si="1"/>
        <v>-100</v>
      </c>
      <c r="F11" s="42">
        <v>0</v>
      </c>
      <c r="G11" s="39"/>
      <c r="H11" s="42">
        <v>0</v>
      </c>
      <c r="I11" s="40"/>
      <c r="J11" s="27"/>
      <c r="K11" s="27"/>
      <c r="L11" s="27"/>
    </row>
    <row r="12" spans="1:12" ht="24.75" customHeight="1">
      <c r="A12" s="14" t="s">
        <v>18</v>
      </c>
      <c r="B12" s="43">
        <f>SUM(B13:B13)</f>
        <v>16.100000000000001</v>
      </c>
      <c r="C12" s="43">
        <f>SUM(C13:C13)</f>
        <v>616.1</v>
      </c>
      <c r="D12" s="38">
        <f t="shared" si="0"/>
        <v>600</v>
      </c>
      <c r="E12" s="39">
        <f t="shared" si="1"/>
        <v>3726.7080745341609</v>
      </c>
      <c r="F12" s="43">
        <f>SUM(F13:F13)</f>
        <v>16.100000000000001</v>
      </c>
      <c r="G12" s="39">
        <f t="shared" ref="G12:G14" si="7">(F12/C12*100)-100</f>
        <v>-97.386787859113781</v>
      </c>
      <c r="H12" s="43">
        <f>SUM(H13:H13)</f>
        <v>16.100000000000001</v>
      </c>
      <c r="I12" s="40">
        <f t="shared" si="3"/>
        <v>0</v>
      </c>
      <c r="J12" s="27"/>
      <c r="K12" s="27"/>
      <c r="L12" s="27"/>
    </row>
    <row r="13" spans="1:12" ht="51">
      <c r="A13" s="17" t="s">
        <v>46</v>
      </c>
      <c r="B13" s="44">
        <v>16.100000000000001</v>
      </c>
      <c r="C13" s="44">
        <v>616.1</v>
      </c>
      <c r="D13" s="45">
        <f t="shared" si="0"/>
        <v>600</v>
      </c>
      <c r="E13" s="40">
        <f t="shared" si="1"/>
        <v>3726.7080745341609</v>
      </c>
      <c r="F13" s="42">
        <v>16.100000000000001</v>
      </c>
      <c r="G13" s="39">
        <f t="shared" si="7"/>
        <v>-97.386787859113781</v>
      </c>
      <c r="H13" s="42">
        <v>16.100000000000001</v>
      </c>
      <c r="I13" s="40">
        <f t="shared" si="3"/>
        <v>0</v>
      </c>
      <c r="J13" s="27"/>
      <c r="K13" s="27"/>
      <c r="L13" s="27"/>
    </row>
    <row r="14" spans="1:12">
      <c r="A14" s="14" t="s">
        <v>19</v>
      </c>
      <c r="B14" s="43">
        <f>B15</f>
        <v>30</v>
      </c>
      <c r="C14" s="43">
        <f>SUM(C15:C15)</f>
        <v>30</v>
      </c>
      <c r="D14" s="46">
        <f t="shared" si="0"/>
        <v>0</v>
      </c>
      <c r="E14" s="39">
        <f t="shared" si="1"/>
        <v>0</v>
      </c>
      <c r="F14" s="43">
        <f>F15</f>
        <v>30</v>
      </c>
      <c r="G14" s="39">
        <f t="shared" si="7"/>
        <v>0</v>
      </c>
      <c r="H14" s="43">
        <f>H15</f>
        <v>30</v>
      </c>
      <c r="I14" s="40">
        <f t="shared" si="3"/>
        <v>0</v>
      </c>
      <c r="J14" s="27"/>
      <c r="K14" s="27"/>
      <c r="L14" s="27"/>
    </row>
    <row r="15" spans="1:12" ht="25.5">
      <c r="A15" s="17" t="s">
        <v>20</v>
      </c>
      <c r="B15" s="42">
        <v>30</v>
      </c>
      <c r="C15" s="42">
        <v>30</v>
      </c>
      <c r="D15" s="45">
        <f t="shared" si="0"/>
        <v>0</v>
      </c>
      <c r="E15" s="39">
        <f t="shared" si="1"/>
        <v>0</v>
      </c>
      <c r="F15" s="42">
        <v>30</v>
      </c>
      <c r="G15" s="39">
        <f t="shared" ref="G15" si="8">(F15/C15*100)-100</f>
        <v>0</v>
      </c>
      <c r="H15" s="42">
        <v>30</v>
      </c>
      <c r="I15" s="40">
        <f t="shared" ref="I15" si="9">H15/F15*100-100</f>
        <v>0</v>
      </c>
      <c r="J15" s="27"/>
      <c r="K15" s="27"/>
      <c r="L15" s="27"/>
    </row>
    <row r="16" spans="1:12" ht="25.5">
      <c r="A16" s="14" t="s">
        <v>21</v>
      </c>
      <c r="B16" s="47">
        <f>SUM(B17:B19)</f>
        <v>9070.4</v>
      </c>
      <c r="C16" s="47">
        <f>SUM(C17:C19)</f>
        <v>6330.4</v>
      </c>
      <c r="D16" s="46">
        <f t="shared" si="0"/>
        <v>-2740</v>
      </c>
      <c r="E16" s="39">
        <f t="shared" si="1"/>
        <v>-30.20814958546481</v>
      </c>
      <c r="F16" s="43">
        <f>SUM(F17:F19)</f>
        <v>5589.6</v>
      </c>
      <c r="G16" s="39">
        <f t="shared" ref="G16:G29" si="10">(F16/C16*100)-100</f>
        <v>-11.702262100341201</v>
      </c>
      <c r="H16" s="43">
        <f>SUM(H17:H19)</f>
        <v>5428.1</v>
      </c>
      <c r="I16" s="40">
        <f t="shared" ref="I16:I29" si="11">H16/F16*100-100</f>
        <v>-2.8892944038929329</v>
      </c>
      <c r="J16" s="27"/>
      <c r="K16" s="27"/>
      <c r="L16" s="27"/>
    </row>
    <row r="17" spans="1:12">
      <c r="A17" s="17" t="s">
        <v>34</v>
      </c>
      <c r="B17" s="44">
        <v>181.5</v>
      </c>
      <c r="C17" s="44">
        <v>192.2</v>
      </c>
      <c r="D17" s="45">
        <f t="shared" si="0"/>
        <v>10.699999999999989</v>
      </c>
      <c r="E17" s="39">
        <f t="shared" si="1"/>
        <v>5.8953168044077078</v>
      </c>
      <c r="F17" s="42">
        <v>0</v>
      </c>
      <c r="G17" s="39">
        <f t="shared" si="10"/>
        <v>-100</v>
      </c>
      <c r="H17" s="42">
        <v>0</v>
      </c>
      <c r="I17" s="40"/>
      <c r="J17" s="27"/>
      <c r="K17" s="27"/>
      <c r="L17" s="27"/>
    </row>
    <row r="18" spans="1:12" hidden="1">
      <c r="A18" s="17" t="s">
        <v>22</v>
      </c>
      <c r="B18" s="42"/>
      <c r="C18" s="42"/>
      <c r="D18" s="45">
        <f t="shared" si="0"/>
        <v>0</v>
      </c>
      <c r="E18" s="39" t="e">
        <f t="shared" si="1"/>
        <v>#DIV/0!</v>
      </c>
      <c r="F18" s="42"/>
      <c r="G18" s="39" t="e">
        <f t="shared" si="10"/>
        <v>#DIV/0!</v>
      </c>
      <c r="H18" s="42"/>
      <c r="I18" s="40" t="e">
        <f t="shared" si="11"/>
        <v>#DIV/0!</v>
      </c>
      <c r="J18" s="27"/>
      <c r="K18" s="27"/>
      <c r="L18" s="27"/>
    </row>
    <row r="19" spans="1:12">
      <c r="A19" s="17" t="s">
        <v>35</v>
      </c>
      <c r="B19" s="42">
        <v>8888.9</v>
      </c>
      <c r="C19" s="42">
        <v>6138.2</v>
      </c>
      <c r="D19" s="45">
        <f t="shared" si="0"/>
        <v>-2750.7</v>
      </c>
      <c r="E19" s="39">
        <f t="shared" si="1"/>
        <v>-30.945336318329602</v>
      </c>
      <c r="F19" s="42">
        <v>5589.6</v>
      </c>
      <c r="G19" s="39">
        <f t="shared" si="10"/>
        <v>-8.9374735264409679</v>
      </c>
      <c r="H19" s="42">
        <v>5428.1</v>
      </c>
      <c r="I19" s="40">
        <f t="shared" si="11"/>
        <v>-2.8892944038929329</v>
      </c>
      <c r="J19" s="27"/>
      <c r="K19" s="27"/>
      <c r="L19" s="27"/>
    </row>
    <row r="20" spans="1:12">
      <c r="A20" s="14" t="s">
        <v>37</v>
      </c>
      <c r="B20" s="43">
        <f>SUM(B21:B21)</f>
        <v>10204.1</v>
      </c>
      <c r="C20" s="43">
        <f>SUM(C21:C21)</f>
        <v>7780.5</v>
      </c>
      <c r="D20" s="46">
        <f t="shared" si="0"/>
        <v>-2423.6000000000004</v>
      </c>
      <c r="E20" s="39">
        <f t="shared" ref="E20:E21" si="12">D20/B20*100</f>
        <v>-23.751237247772959</v>
      </c>
      <c r="F20" s="43">
        <f>SUM(F21:F21)</f>
        <v>8107.7</v>
      </c>
      <c r="G20" s="39">
        <f t="shared" si="10"/>
        <v>4.2053852580168325</v>
      </c>
      <c r="H20" s="43">
        <f>SUM(H21:H21)</f>
        <v>8278.6</v>
      </c>
      <c r="I20" s="40">
        <f t="shared" si="11"/>
        <v>2.1078727629290768</v>
      </c>
      <c r="J20" s="27"/>
      <c r="K20" s="27"/>
      <c r="L20" s="27"/>
    </row>
    <row r="21" spans="1:12">
      <c r="A21" s="17" t="s">
        <v>23</v>
      </c>
      <c r="B21" s="48">
        <v>10204.1</v>
      </c>
      <c r="C21" s="42">
        <v>7780.5</v>
      </c>
      <c r="D21" s="45">
        <f t="shared" si="0"/>
        <v>-2423.6000000000004</v>
      </c>
      <c r="E21" s="39">
        <f t="shared" si="12"/>
        <v>-23.751237247772959</v>
      </c>
      <c r="F21" s="42">
        <v>8107.7</v>
      </c>
      <c r="G21" s="39">
        <f t="shared" si="10"/>
        <v>4.2053852580168325</v>
      </c>
      <c r="H21" s="42">
        <v>8278.6</v>
      </c>
      <c r="I21" s="40">
        <f t="shared" si="11"/>
        <v>2.1078727629290768</v>
      </c>
      <c r="J21" s="27"/>
      <c r="K21" s="27"/>
      <c r="L21" s="27"/>
    </row>
    <row r="22" spans="1:12">
      <c r="A22" s="14" t="s">
        <v>24</v>
      </c>
      <c r="B22" s="43">
        <f>SUM(B23:B24)</f>
        <v>1819.8</v>
      </c>
      <c r="C22" s="43">
        <f>SUM(C23:C24)</f>
        <v>1819.8</v>
      </c>
      <c r="D22" s="45">
        <f t="shared" si="0"/>
        <v>0</v>
      </c>
      <c r="E22" s="39">
        <f t="shared" ref="E22" si="13">D22/B22*100</f>
        <v>0</v>
      </c>
      <c r="F22" s="43">
        <f>SUM(F23:F24)</f>
        <v>1819.8</v>
      </c>
      <c r="G22" s="39">
        <f t="shared" si="10"/>
        <v>0</v>
      </c>
      <c r="H22" s="43">
        <f>SUM(H23:H24)</f>
        <v>1819.8</v>
      </c>
      <c r="I22" s="40">
        <f t="shared" si="11"/>
        <v>0</v>
      </c>
      <c r="J22" s="30"/>
      <c r="K22" s="27"/>
      <c r="L22" s="27"/>
    </row>
    <row r="23" spans="1:12">
      <c r="A23" s="17" t="s">
        <v>25</v>
      </c>
      <c r="B23" s="42">
        <v>1819.8</v>
      </c>
      <c r="C23" s="42">
        <v>1819.8</v>
      </c>
      <c r="D23" s="45">
        <f t="shared" si="0"/>
        <v>0</v>
      </c>
      <c r="E23" s="39">
        <f t="shared" ref="E23" si="14">D23/B23*100</f>
        <v>0</v>
      </c>
      <c r="F23" s="42">
        <v>1819.8</v>
      </c>
      <c r="G23" s="39">
        <f t="shared" si="10"/>
        <v>0</v>
      </c>
      <c r="H23" s="42">
        <v>1819.8</v>
      </c>
      <c r="I23" s="40">
        <f t="shared" si="11"/>
        <v>0</v>
      </c>
      <c r="J23" s="30"/>
      <c r="K23" s="27"/>
      <c r="L23" s="27"/>
    </row>
    <row r="24" spans="1:12" hidden="1">
      <c r="A24" s="17" t="s">
        <v>26</v>
      </c>
      <c r="B24" s="42"/>
      <c r="C24" s="42"/>
      <c r="D24" s="45">
        <f t="shared" si="0"/>
        <v>0</v>
      </c>
      <c r="E24" s="39" t="e">
        <f t="shared" ref="E24:E28" si="15">D24/B24*100</f>
        <v>#DIV/0!</v>
      </c>
      <c r="F24" s="42"/>
      <c r="G24" s="39" t="e">
        <f t="shared" si="10"/>
        <v>#DIV/0!</v>
      </c>
      <c r="H24" s="42"/>
      <c r="I24" s="40" t="e">
        <f t="shared" si="11"/>
        <v>#DIV/0!</v>
      </c>
      <c r="J24" s="30"/>
      <c r="K24" s="27"/>
      <c r="L24" s="27"/>
    </row>
    <row r="25" spans="1:12" hidden="1">
      <c r="A25" s="14" t="s">
        <v>36</v>
      </c>
      <c r="B25" s="43">
        <f>B26</f>
        <v>0</v>
      </c>
      <c r="C25" s="43">
        <f>C26</f>
        <v>0</v>
      </c>
      <c r="D25" s="46">
        <f t="shared" si="0"/>
        <v>0</v>
      </c>
      <c r="E25" s="39" t="e">
        <f t="shared" si="15"/>
        <v>#DIV/0!</v>
      </c>
      <c r="F25" s="43">
        <f>F26</f>
        <v>0</v>
      </c>
      <c r="G25" s="39" t="e">
        <f t="shared" si="10"/>
        <v>#DIV/0!</v>
      </c>
      <c r="H25" s="43">
        <f>H26</f>
        <v>0</v>
      </c>
      <c r="I25" s="40" t="e">
        <f t="shared" si="11"/>
        <v>#DIV/0!</v>
      </c>
      <c r="J25" s="30"/>
      <c r="K25" s="27"/>
      <c r="L25" s="27"/>
    </row>
    <row r="26" spans="1:12" ht="25.5" hidden="1">
      <c r="A26" s="17" t="s">
        <v>27</v>
      </c>
      <c r="B26" s="42"/>
      <c r="C26" s="42"/>
      <c r="D26" s="45">
        <f t="shared" si="0"/>
        <v>0</v>
      </c>
      <c r="E26" s="39" t="e">
        <f t="shared" si="15"/>
        <v>#DIV/0!</v>
      </c>
      <c r="F26" s="42"/>
      <c r="G26" s="39" t="e">
        <f t="shared" si="10"/>
        <v>#DIV/0!</v>
      </c>
      <c r="H26" s="42"/>
      <c r="I26" s="40" t="e">
        <f t="shared" si="11"/>
        <v>#DIV/0!</v>
      </c>
      <c r="J26" s="30"/>
      <c r="K26" s="27"/>
      <c r="L26" s="27"/>
    </row>
    <row r="27" spans="1:12">
      <c r="A27" s="34" t="s">
        <v>36</v>
      </c>
      <c r="B27" s="43">
        <f>B28</f>
        <v>677.5</v>
      </c>
      <c r="C27" s="43"/>
      <c r="D27" s="45">
        <f t="shared" ref="D27:D28" si="16">C27-B27</f>
        <v>-677.5</v>
      </c>
      <c r="E27" s="39">
        <f t="shared" si="15"/>
        <v>-100</v>
      </c>
      <c r="F27" s="43">
        <f>SUM(F28)</f>
        <v>0</v>
      </c>
      <c r="G27" s="39"/>
      <c r="H27" s="43">
        <f>SUM(H28)</f>
        <v>0</v>
      </c>
      <c r="I27" s="40"/>
      <c r="J27" s="30"/>
      <c r="K27" s="27"/>
      <c r="L27" s="27"/>
    </row>
    <row r="28" spans="1:12" ht="25.5">
      <c r="A28" s="17" t="s">
        <v>27</v>
      </c>
      <c r="B28" s="42">
        <v>677.5</v>
      </c>
      <c r="C28" s="42"/>
      <c r="D28" s="45">
        <f t="shared" si="16"/>
        <v>-677.5</v>
      </c>
      <c r="E28" s="39">
        <f t="shared" si="15"/>
        <v>-100</v>
      </c>
      <c r="F28" s="42"/>
      <c r="G28" s="39"/>
      <c r="H28" s="42"/>
      <c r="I28" s="40"/>
      <c r="J28" s="30"/>
      <c r="K28" s="27"/>
      <c r="L28" s="27"/>
    </row>
    <row r="29" spans="1:12">
      <c r="A29" s="18" t="s">
        <v>29</v>
      </c>
      <c r="B29" s="43">
        <f>SUM(B4+B10+B12+B14+B16+B20+B22+B25+B27)</f>
        <v>33662.800000000003</v>
      </c>
      <c r="C29" s="43">
        <f>SUM(C4+C10+C12+C14+C16+C20+C22+C2+C27)</f>
        <v>26201.899999999998</v>
      </c>
      <c r="D29" s="46">
        <f t="shared" si="0"/>
        <v>-7460.9000000000051</v>
      </c>
      <c r="E29" s="39">
        <f t="shared" ref="E29:E31" si="17">D29/B29*100</f>
        <v>-22.163634635265055</v>
      </c>
      <c r="F29" s="43">
        <f>SUM(F4+F12+F14+F16+F20+F22+F25)+F10</f>
        <v>24961.399999999998</v>
      </c>
      <c r="G29" s="39">
        <f t="shared" si="10"/>
        <v>-4.7343894908384527</v>
      </c>
      <c r="H29" s="43">
        <f>SUM(H4+H12+H14+H16+H20+H22+H25)+H10</f>
        <v>24753.500000000004</v>
      </c>
      <c r="I29" s="40">
        <f t="shared" si="11"/>
        <v>-0.83288597594683722</v>
      </c>
      <c r="J29" s="27"/>
      <c r="K29" s="27"/>
      <c r="L29" s="27"/>
    </row>
    <row r="30" spans="1:12">
      <c r="A30" s="14" t="s">
        <v>30</v>
      </c>
      <c r="B30" s="40"/>
      <c r="C30" s="40"/>
      <c r="D30" s="49"/>
      <c r="E30" s="39"/>
      <c r="F30" s="40">
        <v>553.29999999999995</v>
      </c>
      <c r="G30" s="39"/>
      <c r="H30" s="40">
        <v>1124.8</v>
      </c>
      <c r="I30" s="40"/>
      <c r="J30" s="27"/>
      <c r="K30" s="27"/>
      <c r="L30" s="27"/>
    </row>
    <row r="31" spans="1:12">
      <c r="A31" s="13" t="s">
        <v>28</v>
      </c>
      <c r="B31" s="43">
        <f>SUM(B4+B10+B12+B14+B16+B20+B22+B25+B27)</f>
        <v>33662.800000000003</v>
      </c>
      <c r="C31" s="43">
        <f>SUM(C4+C10+C12+C14+C16+C20+C22+C27)</f>
        <v>26201.899999999998</v>
      </c>
      <c r="D31" s="46">
        <f>C31-B31</f>
        <v>-7460.9000000000051</v>
      </c>
      <c r="E31" s="39">
        <f t="shared" si="17"/>
        <v>-22.163634635265055</v>
      </c>
      <c r="F31" s="43">
        <f>SUM(F29:F30)</f>
        <v>25514.699999999997</v>
      </c>
      <c r="G31" s="39">
        <f>(F31/C31*100)-100</f>
        <v>-2.6227105667909711</v>
      </c>
      <c r="H31" s="43">
        <f>SUM(H29:H30)</f>
        <v>25878.300000000003</v>
      </c>
      <c r="I31" s="39">
        <f>H31/F31*100-100</f>
        <v>1.4250608472762991</v>
      </c>
      <c r="J31" s="27"/>
      <c r="K31" s="27"/>
      <c r="L31" s="27"/>
    </row>
    <row r="32" spans="1:12">
      <c r="A32" s="19"/>
      <c r="B32" s="50"/>
      <c r="C32" s="50"/>
      <c r="D32" s="50"/>
      <c r="E32" s="50"/>
      <c r="F32" s="50"/>
      <c r="G32" s="50"/>
      <c r="H32" s="50"/>
      <c r="I32" s="50"/>
      <c r="J32" s="27"/>
      <c r="K32" s="27"/>
      <c r="L32" s="27"/>
    </row>
    <row r="33" spans="1:12">
      <c r="A33" s="19"/>
      <c r="B33" s="20"/>
      <c r="C33" s="29"/>
      <c r="D33" s="29"/>
      <c r="E33" s="29"/>
      <c r="F33" s="29"/>
      <c r="G33" s="29"/>
      <c r="H33" s="29"/>
      <c r="I33" s="29"/>
      <c r="J33" s="27"/>
      <c r="K33" s="27"/>
      <c r="L33" s="27"/>
    </row>
    <row r="34" spans="1:12">
      <c r="A34" s="19"/>
      <c r="B34" s="20"/>
      <c r="C34" s="20"/>
      <c r="D34" s="20"/>
      <c r="E34" s="20"/>
      <c r="F34" s="20"/>
      <c r="G34" s="28"/>
      <c r="H34" s="20"/>
      <c r="I34" s="20"/>
    </row>
    <row r="35" spans="1:12">
      <c r="B35" s="10"/>
      <c r="C35" s="10"/>
      <c r="D35" s="10"/>
      <c r="E35" s="10"/>
      <c r="F35" s="10"/>
      <c r="G35" s="10"/>
      <c r="H35" s="10"/>
      <c r="I35" s="10"/>
    </row>
    <row r="36" spans="1:12">
      <c r="B36" s="9"/>
      <c r="C36" s="9"/>
      <c r="D36" s="9"/>
      <c r="E36" s="9"/>
      <c r="F36" s="9"/>
      <c r="G36" s="9"/>
      <c r="H36" s="9"/>
      <c r="I36" s="9"/>
    </row>
    <row r="37" spans="1:12">
      <c r="B37" s="9"/>
      <c r="C37" s="9"/>
      <c r="D37" s="9"/>
      <c r="E37" s="9"/>
      <c r="F37" s="9"/>
      <c r="G37" s="9"/>
      <c r="H37" s="9"/>
      <c r="I37" s="9"/>
    </row>
    <row r="38" spans="1:12">
      <c r="B38" s="9"/>
      <c r="C38" s="9"/>
      <c r="D38" s="9"/>
      <c r="E38" s="9"/>
      <c r="F38" s="9"/>
      <c r="G38" s="9"/>
      <c r="H38" s="9"/>
      <c r="I38" s="9"/>
    </row>
    <row r="39" spans="1:12">
      <c r="B39" s="9"/>
      <c r="C39" s="9"/>
      <c r="D39" s="9"/>
      <c r="E39" s="9"/>
      <c r="F39" s="9"/>
      <c r="G39" s="9"/>
      <c r="H39" s="9"/>
      <c r="I39" s="9"/>
    </row>
    <row r="40" spans="1:12">
      <c r="B40" s="9"/>
      <c r="C40" s="9"/>
      <c r="D40" s="9"/>
      <c r="E40" s="9"/>
      <c r="F40" s="9"/>
      <c r="G40" s="9"/>
      <c r="H40" s="9"/>
      <c r="I40" s="9"/>
    </row>
    <row r="41" spans="1:12">
      <c r="B41" s="9"/>
      <c r="C41" s="9"/>
      <c r="D41" s="9"/>
      <c r="E41" s="9"/>
      <c r="F41" s="9"/>
      <c r="G41" s="9"/>
      <c r="H41" s="9"/>
      <c r="I41" s="9"/>
    </row>
    <row r="42" spans="1:12">
      <c r="B42" s="9"/>
      <c r="C42" s="9"/>
      <c r="D42" s="9"/>
      <c r="E42" s="9"/>
      <c r="F42" s="9"/>
      <c r="G42" s="9"/>
      <c r="H42" s="9"/>
      <c r="I42" s="9"/>
    </row>
    <row r="43" spans="1:12">
      <c r="B43" s="9"/>
      <c r="C43" s="9"/>
      <c r="D43" s="9"/>
      <c r="E43" s="9"/>
      <c r="F43" s="9"/>
      <c r="G43" s="9"/>
      <c r="H43" s="9"/>
      <c r="I43" s="9"/>
    </row>
    <row r="44" spans="1:12">
      <c r="B44" s="9"/>
      <c r="C44" s="9"/>
      <c r="D44" s="9"/>
      <c r="E44" s="9"/>
      <c r="F44" s="9"/>
      <c r="G44" s="9"/>
      <c r="H44" s="9"/>
      <c r="I44" s="9"/>
    </row>
    <row r="45" spans="1:12">
      <c r="B45" s="9"/>
      <c r="C45" s="9"/>
      <c r="D45" s="9"/>
      <c r="E45" s="9"/>
      <c r="F45" s="9"/>
      <c r="G45" s="9"/>
      <c r="H45" s="9"/>
      <c r="I45" s="9"/>
    </row>
    <row r="46" spans="1:12">
      <c r="B46" s="9"/>
      <c r="C46" s="9"/>
      <c r="D46" s="9"/>
      <c r="E46" s="9"/>
      <c r="F46" s="9"/>
      <c r="G46" s="9"/>
      <c r="H46" s="9"/>
      <c r="I46" s="9"/>
    </row>
    <row r="47" spans="1:12">
      <c r="B47" s="9"/>
      <c r="C47" s="9"/>
      <c r="D47" s="9"/>
      <c r="E47" s="9"/>
      <c r="F47" s="9"/>
      <c r="G47" s="9"/>
      <c r="H47" s="9"/>
      <c r="I47" s="9"/>
    </row>
    <row r="48" spans="1:12">
      <c r="B48" s="9"/>
      <c r="C48" s="9"/>
      <c r="D48" s="9"/>
      <c r="E48" s="9"/>
      <c r="F48" s="9"/>
      <c r="G48" s="9"/>
      <c r="H48" s="9"/>
      <c r="I48" s="9"/>
    </row>
    <row r="49" spans="2:9">
      <c r="B49" s="9"/>
      <c r="C49" s="9"/>
      <c r="D49" s="9"/>
      <c r="E49" s="9"/>
      <c r="F49" s="9"/>
      <c r="G49" s="9"/>
      <c r="H49" s="9"/>
      <c r="I49" s="9"/>
    </row>
  </sheetData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2023-11-27T06:59:09Z</dcterms:modified>
</cp:coreProperties>
</file>