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185" windowWidth="11370" windowHeight="6885"/>
  </bookViews>
  <sheets>
    <sheet name="2024-2026" sheetId="6" r:id="rId1"/>
  </sheets>
  <definedNames>
    <definedName name="_xlnm.Print_Area" localSheetId="0">'2024-2026'!$A$1:$D$157</definedName>
  </definedNames>
  <calcPr calcId="125725"/>
</workbook>
</file>

<file path=xl/calcChain.xml><?xml version="1.0" encoding="utf-8"?>
<calcChain xmlns="http://schemas.openxmlformats.org/spreadsheetml/2006/main">
  <c r="D140" i="6"/>
  <c r="C140"/>
  <c r="D153"/>
  <c r="C153"/>
  <c r="D150"/>
  <c r="C150"/>
  <c r="D148"/>
  <c r="C148"/>
  <c r="D146"/>
  <c r="C146"/>
  <c r="D144"/>
  <c r="C144"/>
  <c r="D112"/>
  <c r="D107" l="1"/>
  <c r="D105"/>
  <c r="C105"/>
  <c r="D56"/>
  <c r="C56"/>
  <c r="C37"/>
  <c r="C36" s="1"/>
  <c r="D37"/>
  <c r="D36" s="1"/>
  <c r="D30"/>
  <c r="C30"/>
  <c r="D27"/>
  <c r="C27"/>
  <c r="D12"/>
  <c r="D11" s="1"/>
  <c r="D111"/>
  <c r="D110" s="1"/>
  <c r="D132"/>
  <c r="D116"/>
  <c r="D83"/>
  <c r="D79"/>
  <c r="D76"/>
  <c r="D72"/>
  <c r="D70"/>
  <c r="D62"/>
  <c r="D61" s="1"/>
  <c r="D58"/>
  <c r="D54"/>
  <c r="D49"/>
  <c r="D44"/>
  <c r="D42"/>
  <c r="D34"/>
  <c r="D32"/>
  <c r="D21"/>
  <c r="D20" s="1"/>
  <c r="D39" l="1"/>
  <c r="D104"/>
  <c r="D46"/>
  <c r="D26"/>
  <c r="D156"/>
  <c r="D75"/>
  <c r="D69"/>
  <c r="C80"/>
  <c r="C141"/>
  <c r="C116"/>
  <c r="C83"/>
  <c r="D10" l="1"/>
  <c r="D109" s="1"/>
  <c r="D157" s="1"/>
  <c r="C12"/>
  <c r="C111"/>
  <c r="C110" s="1"/>
  <c r="C58"/>
  <c r="C112"/>
  <c r="C132" l="1"/>
  <c r="C42"/>
  <c r="C44"/>
  <c r="C32"/>
  <c r="C39" l="1"/>
  <c r="C54"/>
  <c r="C49" l="1"/>
  <c r="C72" l="1"/>
  <c r="C62"/>
  <c r="C70" l="1"/>
  <c r="C47" l="1"/>
  <c r="C46" s="1"/>
  <c r="C76"/>
  <c r="C34"/>
  <c r="C26" s="1"/>
  <c r="C79"/>
  <c r="C75" l="1"/>
  <c r="C61" l="1"/>
  <c r="C21"/>
  <c r="C20" s="1"/>
  <c r="C40"/>
  <c r="C11"/>
  <c r="C107"/>
  <c r="C104" s="1"/>
  <c r="C69" l="1"/>
  <c r="C10" s="1"/>
  <c r="C156" l="1"/>
  <c r="C109"/>
  <c r="C157" l="1"/>
</calcChain>
</file>

<file path=xl/sharedStrings.xml><?xml version="1.0" encoding="utf-8"?>
<sst xmlns="http://schemas.openxmlformats.org/spreadsheetml/2006/main" count="285" uniqueCount="278">
  <si>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</si>
  <si>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</si>
  <si>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</si>
  <si>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</si>
  <si>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</si>
  <si>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</si>
  <si>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</si>
  <si>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</si>
  <si>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</si>
  <si>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</si>
  <si>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</si>
  <si>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</si>
  <si>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Код бюджетной классификации Российской Федерации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</si>
  <si>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</si>
  <si>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</si>
  <si>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</si>
  <si>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</si>
  <si>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</si>
  <si>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</si>
  <si>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</si>
  <si>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</si>
  <si>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</si>
  <si>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</si>
  <si>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</si>
  <si>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</si>
  <si>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</si>
  <si>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</si>
  <si>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</si>
  <si>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</si>
  <si>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</si>
  <si>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</si>
  <si>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</si>
  <si>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</si>
  <si>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</si>
  <si>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</si>
  <si>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</si>
  <si>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</si>
  <si>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</si>
  <si>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</si>
  <si>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</si>
  <si>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</si>
  <si>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</si>
  <si>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</si>
  <si>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</si>
  <si>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</si>
  <si>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1 05 03010 01 0000 110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</si>
  <si>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</si>
  <si>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</si>
  <si>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</si>
  <si>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</si>
  <si>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</si>
  <si>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</si>
  <si>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</si>
  <si>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</si>
  <si>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</si>
  <si>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</si>
  <si>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</si>
  <si>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</si>
  <si>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</si>
  <si>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</si>
  <si>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</si>
  <si>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</si>
  <si>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</si>
  <si>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</si>
  <si>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</si>
  <si>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</si>
  <si>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</si>
  <si>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</si>
  <si>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</si>
  <si>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</si>
  <si>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</si>
  <si>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</si>
  <si>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</si>
  <si>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</si>
  <si>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</si>
  <si>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</si>
  <si>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</si>
  <si>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</si>
  <si>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</si>
  <si>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</si>
  <si>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</si>
  <si>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</si>
  <si>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</si>
  <si>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</si>
  <si>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</si>
  <si>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</si>
  <si>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</si>
  <si>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</si>
  <si>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</si>
  <si>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</si>
  <si>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</si>
  <si>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</si>
  <si>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</si>
  <si>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</si>
  <si>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</si>
  <si>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</si>
  <si>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</si>
  <si>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</si>
  <si>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</si>
  <si>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</si>
  <si>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</si>
  <si>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</si>
  <si>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</si>
  <si>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</si>
  <si>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</si>
  <si>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</si>
  <si>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</si>
  <si>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</si>
  <si>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</si>
  <si>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</si>
  <si>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</si>
  <si>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</si>
  <si>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</si>
  <si>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</si>
  <si>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</si>
  <si>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</si>
  <si>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</si>
  <si>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</si>
  <si>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</si>
  <si>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</si>
  <si>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</si>
  <si>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</si>
  <si>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</si>
  <si>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</si>
  <si>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</si>
  <si>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</si>
  <si>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</si>
  <si>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</si>
  <si>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</si>
  <si>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</si>
  <si>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</si>
  <si>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</si>
  <si>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</si>
  <si>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</si>
  <si>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</si>
  <si>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</si>
  <si>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</si>
  <si>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</si>
  <si>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</si>
  <si>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</si>
  <si>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</si>
  <si>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</si>
  <si>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</si>
  <si>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</si>
  <si>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</si>
  <si>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</si>
  <si>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</si>
  <si>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</si>
  <si>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</si>
  <si>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</si>
  <si>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</si>
  <si>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</si>
  <si>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</si>
  <si>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</si>
  <si>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</si>
  <si>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</si>
  <si>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</si>
  <si>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</si>
  <si>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</si>
  <si>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</si>
  <si>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</si>
  <si>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</si>
  <si>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</si>
  <si>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</si>
  <si>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</si>
  <si>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</si>
  <si>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</si>
  <si>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</si>
  <si>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</si>
  <si>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</si>
  <si>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</si>
  <si>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1 01 02080 01 0000 110</t>
  </si>
  <si>
    <t>1 16 01073 01 0000 140</t>
  </si>
  <si>
    <t>2 02 35303 05 0000 150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</si>
  <si>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</si>
  <si>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</si>
  <si>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</si>
  <si>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</si>
  <si>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</si>
  <si>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</si>
  <si>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</si>
  <si>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</si>
  <si>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</si>
  <si>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</si>
  <si>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</si>
  <si>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</si>
  <si>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</si>
  <si>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</si>
  <si>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</si>
  <si>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</si>
  <si>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</si>
  <si>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</si>
  <si>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</si>
  <si>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</si>
  <si>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</si>
  <si>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</si>
  <si>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</si>
  <si>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</si>
  <si>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</si>
  <si>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</si>
  <si>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</si>
  <si>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</si>
  <si>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</si>
  <si>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</si>
  <si>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</si>
  <si>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</si>
  <si>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</si>
  <si>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</si>
  <si>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</si>
  <si>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</si>
  <si>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</si>
  <si>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</si>
  <si>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</si>
  <si>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</si>
  <si>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</si>
  <si>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</si>
  <si>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</si>
  <si>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</si>
  <si>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</si>
  <si>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</si>
  <si>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</si>
  <si>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</si>
  <si>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</si>
  <si>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</si>
  <si>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</si>
  <si>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</si>
  <si>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</si>
  <si>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</si>
  <si>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</si>
  <si>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</si>
  <si>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</si>
  <si>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</si>
  <si>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</si>
  <si>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</si>
  <si>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</si>
  <si>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</si>
  <si>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</si>
  <si>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</si>
  <si>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</si>
  <si>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</si>
  <si>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Исполнение по доходам бюджета Череповецкого муниципального района за 1 квартал 2024 года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</si>
  <si>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</si>
  <si>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</si>
  <si>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</si>
  <si>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Единый налог на вмененный доход для отдельных видов деятельности </t>
  </si>
  <si>
    <t>1 06 00000 00 0000 000</t>
  </si>
  <si>
    <t>Налоги на имущество</t>
  </si>
  <si>
    <t>1 06 06000 00 0000 110</t>
  </si>
  <si>
    <t>Земельный налог</t>
  </si>
  <si>
    <t>1 06 06033 05 0000 110</t>
  </si>
  <si>
    <t>1 11 05400 00 0000 120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</si>
  <si>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</si>
  <si>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1 11 05410 05 0000 120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</si>
  <si>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</si>
  <si>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1 17 01000 00 0000 180</t>
  </si>
  <si>
    <t>Невыясненные поступления</t>
  </si>
  <si>
    <t>Невыясненные поступления, зачисляемые в бюджеты сельских поселений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</si>
  <si>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</si>
  <si>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</si>
  <si>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2 08 05000 05 0000 150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</si>
  <si>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</si>
  <si>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2 18 05010 05 0000 150</t>
  </si>
  <si>
    <t>2 18 60010 05 0000 150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</si>
  <si>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</si>
  <si>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</si>
  <si>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</si>
  <si>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</si>
  <si>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</si>
  <si>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</si>
  <si>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реализацию программ формирования современной городской среды из бюджетов муниципальных районов</t>
  </si>
  <si>
    <t>2 19 25555 05 0000 150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</si>
  <si>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</si>
  <si>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</si>
  <si>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1 17 01050 05 0000 180</t>
  </si>
  <si>
    <t>Земельный налог с организаций, обладающих земельным участком, расположенным в границах межселенных территорий</t>
  </si>
  <si>
    <t>Утверждено на 2024 год (тыс.руб.)</t>
  </si>
  <si>
    <t>Исполнено за 1 квартал 2024 года (тыс.руб.)</t>
  </si>
  <si>
    <t xml:space="preserve">УТВЕЖДЕНО
постановлением 
администрации района 
от 19.04.2024 № 186
(приложение 1)
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</si>
</sst>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1" fillId="3" borderId="3" xfId="0" applyNumberFormat="1" applyFont="1" applyFill="1" applyBorder="1"/>
    <xf numFmtId="0" fontId="3" fillId="0" borderId="2" xfId="0" applyFont="1" applyBorder="1" applyAlignment="1">
      <alignment horizontal="center" wrapText="1"/>
    </xf>
    <xf numFmtId="3" fontId="3" fillId="0" borderId="4" xfId="0" applyNumberFormat="1" applyFont="1" applyBorder="1" applyAlignment="1">
      <alignment horizontal="center" wrapText="1"/>
    </xf>
    <xf numFmtId="164" fontId="1" fillId="3" borderId="4" xfId="0" applyNumberFormat="1" applyFont="1" applyFill="1" applyBorder="1"/>
    <xf numFmtId="164" fontId="3" fillId="3" borderId="4" xfId="0" applyNumberFormat="1" applyFont="1" applyFill="1" applyBorder="1"/>
    <xf numFmtId="164" fontId="4" fillId="0" borderId="4" xfId="0" applyNumberFormat="1" applyFont="1" applyFill="1" applyBorder="1"/>
    <xf numFmtId="164" fontId="4" fillId="3" borderId="4" xfId="0" applyNumberFormat="1" applyFont="1" applyFill="1" applyBorder="1"/>
    <xf numFmtId="164" fontId="4" fillId="3" borderId="4" xfId="0" applyNumberFormat="1" applyFont="1" applyFill="1" applyBorder="1" applyAlignment="1">
      <alignment horizontal="right"/>
    </xf>
    <xf numFmtId="164" fontId="1" fillId="3" borderId="13" xfId="0" applyNumberFormat="1" applyFont="1" applyFill="1" applyBorder="1"/>
    <xf numFmtId="0" fontId="1" fillId="0" borderId="0" xfId="0" applyFont="1" applyBorder="1"/>
    <xf numFmtId="0" fontId="1" fillId="0" borderId="1" xfId="0" applyFont="1" applyBorder="1"/>
    <xf numFmtId="164" fontId="1" fillId="3" borderId="1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164" fontId="3" fillId="0" borderId="7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157"/>
  <sheetViews>
    <sheetView tabSelected="1" view="pageBreakPreview" zoomScaleNormal="85" zoomScaleSheetLayoutView="100" workbookViewId="0">
      <selection activeCell="A6" sqref="A6:D9"/>
    </sheetView>
  </sheetViews>
  <sheetFormatPr defaultRowHeight="15.75"/>
  <cols>
    <col min="1" max="1" width="24.28515625" style="1" customWidth="1"/>
    <col min="2" max="2" width="89.42578125" style="25" customWidth="1"/>
    <col min="3" max="3" width="15.140625" style="4" customWidth="1"/>
    <col min="4" max="4" width="16" style="4" customWidth="1"/>
    <col min="5" max="64" width="9.140625" style="3" customWidth="1"/>
    <col min="65" max="16384" width="9.140625" style="2"/>
  </cols>
  <sheetData>
    <row r="1" spans="1:64" ht="27.75" customHeight="1">
      <c r="C1" s="69"/>
      <c r="D1" s="69"/>
    </row>
    <row r="2" spans="1:64" ht="104.25" customHeight="1">
      <c r="C2" s="69" t="s">
        <v>277</v>
      </c>
      <c r="D2" s="69"/>
    </row>
    <row r="3" spans="1:64" ht="50.25" hidden="1" customHeight="1">
      <c r="B3" s="18"/>
      <c r="C3" s="26"/>
      <c r="D3" s="26"/>
    </row>
    <row r="4" spans="1:64" ht="58.5" customHeight="1">
      <c r="A4" s="70" t="s">
        <v>240</v>
      </c>
      <c r="B4" s="70"/>
      <c r="C4" s="70"/>
      <c r="D4" s="70"/>
    </row>
    <row r="5" spans="1:64" ht="10.5" customHeight="1" thickBot="1">
      <c r="B5" s="18"/>
    </row>
    <row r="6" spans="1:64" s="5" customFormat="1" ht="18" customHeight="1">
      <c r="A6" s="64" t="s">
        <v>12</v>
      </c>
      <c r="B6" s="66" t="s">
        <v>114</v>
      </c>
      <c r="C6" s="71" t="s">
        <v>275</v>
      </c>
      <c r="D6" s="74" t="s">
        <v>276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</row>
    <row r="7" spans="1:64" s="5" customFormat="1">
      <c r="A7" s="65"/>
      <c r="B7" s="67"/>
      <c r="C7" s="72"/>
      <c r="D7" s="75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</row>
    <row r="8" spans="1:64" s="5" customFormat="1" ht="27" customHeight="1">
      <c r="A8" s="65"/>
      <c r="B8" s="68"/>
      <c r="C8" s="73"/>
      <c r="D8" s="76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</row>
    <row r="9" spans="1:64" s="5" customFormat="1" ht="14.25" customHeight="1">
      <c r="A9" s="48">
        <v>1</v>
      </c>
      <c r="B9" s="6">
        <v>2</v>
      </c>
      <c r="C9" s="37">
        <v>3</v>
      </c>
      <c r="D9" s="49">
        <v>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</row>
    <row r="10" spans="1:64" s="5" customFormat="1" ht="18.75" customHeight="1">
      <c r="A10" s="7" t="s">
        <v>15</v>
      </c>
      <c r="B10" s="19" t="s">
        <v>115</v>
      </c>
      <c r="C10" s="44">
        <f>C11+C20+C26+C36+C39+C46+C61+C69+C75+C104+C83</f>
        <v>802522.3</v>
      </c>
      <c r="D10" s="50">
        <f>D11+D20+D26+D36+D39+D46+D61+D69+D75+D104+D83</f>
        <v>160504.69999999998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</row>
    <row r="11" spans="1:64" s="5" customFormat="1" ht="15.75" customHeight="1">
      <c r="A11" s="8" t="s">
        <v>14</v>
      </c>
      <c r="B11" s="19" t="s">
        <v>4</v>
      </c>
      <c r="C11" s="44">
        <f>C12</f>
        <v>389003</v>
      </c>
      <c r="D11" s="50">
        <f>D12</f>
        <v>91399.9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64" s="5" customFormat="1" ht="18.75" customHeight="1">
      <c r="A12" s="9" t="s">
        <v>16</v>
      </c>
      <c r="B12" s="20" t="s">
        <v>0</v>
      </c>
      <c r="C12" s="45">
        <f>SUM(C13:C19)</f>
        <v>389003</v>
      </c>
      <c r="D12" s="51">
        <f>SUM(D13:D19)</f>
        <v>91399.9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</row>
    <row r="13" spans="1:64" s="28" customFormat="1" ht="78.75">
      <c r="A13" s="14" t="s">
        <v>34</v>
      </c>
      <c r="B13" s="24" t="s">
        <v>215</v>
      </c>
      <c r="C13" s="38">
        <v>362369</v>
      </c>
      <c r="D13" s="52">
        <v>87305.2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</row>
    <row r="14" spans="1:64" s="28" customFormat="1" ht="78" customHeight="1">
      <c r="A14" s="14" t="s">
        <v>57</v>
      </c>
      <c r="B14" s="24" t="s">
        <v>80</v>
      </c>
      <c r="C14" s="38">
        <v>1515</v>
      </c>
      <c r="D14" s="52">
        <v>29.9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</row>
    <row r="15" spans="1:64" s="28" customFormat="1" ht="31.5">
      <c r="A15" s="14" t="s">
        <v>35</v>
      </c>
      <c r="B15" s="24" t="s">
        <v>79</v>
      </c>
      <c r="C15" s="38">
        <v>10224</v>
      </c>
      <c r="D15" s="52">
        <v>579.6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</row>
    <row r="16" spans="1:64" s="28" customFormat="1" ht="61.5" customHeight="1">
      <c r="A16" s="14" t="s">
        <v>36</v>
      </c>
      <c r="B16" s="24" t="s">
        <v>81</v>
      </c>
      <c r="C16" s="38">
        <v>1949</v>
      </c>
      <c r="D16" s="52">
        <v>293.2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</row>
    <row r="17" spans="1:64" s="28" customFormat="1" ht="94.5">
      <c r="A17" s="14" t="s">
        <v>171</v>
      </c>
      <c r="B17" s="24" t="s">
        <v>216</v>
      </c>
      <c r="C17" s="38">
        <v>1218</v>
      </c>
      <c r="D17" s="52">
        <v>33.700000000000003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</row>
    <row r="18" spans="1:64" s="28" customFormat="1" ht="47.25">
      <c r="A18" s="14" t="s">
        <v>223</v>
      </c>
      <c r="B18" s="24" t="s">
        <v>224</v>
      </c>
      <c r="C18" s="38">
        <v>4543</v>
      </c>
      <c r="D18" s="52">
        <v>2098.8000000000002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</row>
    <row r="19" spans="1:64" s="28" customFormat="1" ht="47.25">
      <c r="A19" s="14" t="s">
        <v>225</v>
      </c>
      <c r="B19" s="24" t="s">
        <v>226</v>
      </c>
      <c r="C19" s="38">
        <v>7185</v>
      </c>
      <c r="D19" s="52">
        <v>1059.5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</row>
    <row r="20" spans="1:64" s="17" customFormat="1" ht="31.5">
      <c r="A20" s="29" t="s">
        <v>65</v>
      </c>
      <c r="B20" s="22" t="s">
        <v>66</v>
      </c>
      <c r="C20" s="44">
        <f>C21</f>
        <v>57489</v>
      </c>
      <c r="D20" s="50">
        <f>D21</f>
        <v>14008.300000000001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spans="1:64" s="17" customFormat="1" ht="31.5">
      <c r="A21" s="30" t="s">
        <v>67</v>
      </c>
      <c r="B21" s="20" t="s">
        <v>68</v>
      </c>
      <c r="C21" s="45">
        <f>C22+C23+C24+C25</f>
        <v>57489</v>
      </c>
      <c r="D21" s="51">
        <f>D22+D23+D24+D25</f>
        <v>14008.300000000001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</row>
    <row r="22" spans="1:64" s="28" customFormat="1" ht="79.5" customHeight="1">
      <c r="A22" s="14" t="s">
        <v>155</v>
      </c>
      <c r="B22" s="24" t="s">
        <v>174</v>
      </c>
      <c r="C22" s="46">
        <v>29434</v>
      </c>
      <c r="D22" s="53">
        <v>6868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</row>
    <row r="23" spans="1:64" s="28" customFormat="1" ht="94.5" customHeight="1">
      <c r="A23" s="14" t="s">
        <v>140</v>
      </c>
      <c r="B23" s="24" t="s">
        <v>175</v>
      </c>
      <c r="C23" s="46">
        <v>172</v>
      </c>
      <c r="D23" s="53">
        <v>36.1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</row>
    <row r="24" spans="1:64" s="28" customFormat="1" ht="76.5" customHeight="1">
      <c r="A24" s="14" t="s">
        <v>141</v>
      </c>
      <c r="B24" s="24" t="s">
        <v>222</v>
      </c>
      <c r="C24" s="46">
        <v>31332</v>
      </c>
      <c r="D24" s="53">
        <v>7833.3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</row>
    <row r="25" spans="1:64" s="28" customFormat="1" ht="83.25" customHeight="1">
      <c r="A25" s="14" t="s">
        <v>142</v>
      </c>
      <c r="B25" s="24" t="s">
        <v>176</v>
      </c>
      <c r="C25" s="46">
        <v>-3449</v>
      </c>
      <c r="D25" s="53">
        <v>-729.1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</row>
    <row r="26" spans="1:64" s="17" customFormat="1" ht="17.25" customHeight="1">
      <c r="A26" s="15" t="s">
        <v>17</v>
      </c>
      <c r="B26" s="22" t="s">
        <v>1</v>
      </c>
      <c r="C26" s="44">
        <f>C27+C30+C32+C34</f>
        <v>69909</v>
      </c>
      <c r="D26" s="50">
        <f>D27+D30+D32+D34</f>
        <v>9877.1999999999989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</row>
    <row r="27" spans="1:64" s="17" customFormat="1">
      <c r="A27" s="30" t="s">
        <v>82</v>
      </c>
      <c r="B27" s="31" t="s">
        <v>83</v>
      </c>
      <c r="C27" s="45">
        <f>C28+C29</f>
        <v>65790</v>
      </c>
      <c r="D27" s="51">
        <f>D28+D29</f>
        <v>8160.9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</row>
    <row r="28" spans="1:64" s="28" customFormat="1" ht="31.5">
      <c r="A28" s="14" t="s">
        <v>97</v>
      </c>
      <c r="B28" s="24" t="s">
        <v>84</v>
      </c>
      <c r="C28" s="46">
        <v>51170</v>
      </c>
      <c r="D28" s="53">
        <v>5128.7</v>
      </c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</row>
    <row r="29" spans="1:64" s="28" customFormat="1" ht="47.25">
      <c r="A29" s="14" t="s">
        <v>98</v>
      </c>
      <c r="B29" s="24" t="s">
        <v>177</v>
      </c>
      <c r="C29" s="46">
        <v>14620</v>
      </c>
      <c r="D29" s="53">
        <v>3032.2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spans="1:64" s="28" customFormat="1">
      <c r="A30" s="30" t="s">
        <v>241</v>
      </c>
      <c r="B30" s="31" t="s">
        <v>242</v>
      </c>
      <c r="C30" s="45">
        <f>C31</f>
        <v>0</v>
      </c>
      <c r="D30" s="51">
        <f>D31</f>
        <v>11.7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</row>
    <row r="31" spans="1:64" s="28" customFormat="1" ht="18.75" customHeight="1">
      <c r="A31" s="14" t="s">
        <v>243</v>
      </c>
      <c r="B31" s="24" t="s">
        <v>244</v>
      </c>
      <c r="C31" s="46">
        <v>0</v>
      </c>
      <c r="D31" s="53">
        <v>11.7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</row>
    <row r="32" spans="1:64" s="28" customFormat="1">
      <c r="A32" s="30" t="s">
        <v>18</v>
      </c>
      <c r="B32" s="31" t="s">
        <v>3</v>
      </c>
      <c r="C32" s="45">
        <f>C33</f>
        <v>668</v>
      </c>
      <c r="D32" s="51">
        <f>D33</f>
        <v>190.3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</row>
    <row r="33" spans="1:64" s="28" customFormat="1">
      <c r="A33" s="14" t="s">
        <v>45</v>
      </c>
      <c r="B33" s="24" t="s">
        <v>3</v>
      </c>
      <c r="C33" s="46">
        <v>668</v>
      </c>
      <c r="D33" s="53">
        <v>190.3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</row>
    <row r="34" spans="1:64" s="28" customFormat="1">
      <c r="A34" s="30" t="s">
        <v>62</v>
      </c>
      <c r="B34" s="31" t="s">
        <v>63</v>
      </c>
      <c r="C34" s="45">
        <f>C35</f>
        <v>3451</v>
      </c>
      <c r="D34" s="51">
        <f>D35</f>
        <v>1514.3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</row>
    <row r="35" spans="1:64" s="28" customFormat="1" ht="31.5">
      <c r="A35" s="14" t="s">
        <v>64</v>
      </c>
      <c r="B35" s="24" t="s">
        <v>156</v>
      </c>
      <c r="C35" s="46">
        <v>3451</v>
      </c>
      <c r="D35" s="53">
        <v>1514.3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</row>
    <row r="36" spans="1:64" s="17" customFormat="1" ht="17.25" customHeight="1">
      <c r="A36" s="15" t="s">
        <v>245</v>
      </c>
      <c r="B36" s="22" t="s">
        <v>246</v>
      </c>
      <c r="C36" s="44">
        <f>C37</f>
        <v>0</v>
      </c>
      <c r="D36" s="50">
        <f>D37</f>
        <v>5.7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</row>
    <row r="37" spans="1:64" s="17" customFormat="1">
      <c r="A37" s="30" t="s">
        <v>247</v>
      </c>
      <c r="B37" s="31" t="s">
        <v>248</v>
      </c>
      <c r="C37" s="45">
        <f>C38</f>
        <v>0</v>
      </c>
      <c r="D37" s="51">
        <f>D38</f>
        <v>5.7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</row>
    <row r="38" spans="1:64" s="28" customFormat="1" ht="31.5">
      <c r="A38" s="14" t="s">
        <v>249</v>
      </c>
      <c r="B38" s="24" t="s">
        <v>274</v>
      </c>
      <c r="C38" s="46">
        <v>0</v>
      </c>
      <c r="D38" s="53">
        <v>5.7</v>
      </c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</row>
    <row r="39" spans="1:64" s="17" customFormat="1" ht="15" customHeight="1">
      <c r="A39" s="15" t="s">
        <v>37</v>
      </c>
      <c r="B39" s="22" t="s">
        <v>38</v>
      </c>
      <c r="C39" s="44">
        <f>C42+C44</f>
        <v>611</v>
      </c>
      <c r="D39" s="50">
        <f>D42+D44</f>
        <v>140.80000000000001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64" s="17" customFormat="1" ht="31.5" hidden="1">
      <c r="A40" s="30" t="s">
        <v>85</v>
      </c>
      <c r="B40" s="31" t="s">
        <v>86</v>
      </c>
      <c r="C40" s="45">
        <f>C41</f>
        <v>0</v>
      </c>
      <c r="D40" s="5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</row>
    <row r="41" spans="1:64" s="28" customFormat="1" ht="31.5" hidden="1">
      <c r="A41" s="14" t="s">
        <v>87</v>
      </c>
      <c r="B41" s="24" t="s">
        <v>88</v>
      </c>
      <c r="C41" s="46"/>
      <c r="D41" s="53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</row>
    <row r="42" spans="1:64" s="28" customFormat="1" ht="31.5">
      <c r="A42" s="30" t="s">
        <v>85</v>
      </c>
      <c r="B42" s="31" t="s">
        <v>86</v>
      </c>
      <c r="C42" s="45">
        <f>C43</f>
        <v>581</v>
      </c>
      <c r="D42" s="51">
        <f>D43</f>
        <v>130.80000000000001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</row>
    <row r="43" spans="1:64" s="28" customFormat="1" ht="28.5" customHeight="1">
      <c r="A43" s="14" t="s">
        <v>87</v>
      </c>
      <c r="B43" s="24" t="s">
        <v>88</v>
      </c>
      <c r="C43" s="46">
        <v>581</v>
      </c>
      <c r="D43" s="53">
        <v>130.80000000000001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</row>
    <row r="44" spans="1:64" s="17" customFormat="1" ht="31.5">
      <c r="A44" s="30" t="s">
        <v>39</v>
      </c>
      <c r="B44" s="31" t="s">
        <v>40</v>
      </c>
      <c r="C44" s="45">
        <f>C45</f>
        <v>30</v>
      </c>
      <c r="D44" s="51">
        <f>D45</f>
        <v>10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64" s="28" customFormat="1" ht="23.25" customHeight="1">
      <c r="A45" s="14" t="s">
        <v>58</v>
      </c>
      <c r="B45" s="24" t="s">
        <v>59</v>
      </c>
      <c r="C45" s="46">
        <v>30</v>
      </c>
      <c r="D45" s="53">
        <v>10</v>
      </c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</row>
    <row r="46" spans="1:64" s="17" customFormat="1" ht="31.5">
      <c r="A46" s="15" t="s">
        <v>19</v>
      </c>
      <c r="B46" s="22" t="s">
        <v>5</v>
      </c>
      <c r="C46" s="44">
        <f>C49+C47+C58+C54+C56</f>
        <v>21201</v>
      </c>
      <c r="D46" s="50">
        <f>D49+D47+D58+D54+D56</f>
        <v>9759.0999999999985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64" s="17" customFormat="1" ht="63" hidden="1">
      <c r="A47" s="30" t="s">
        <v>69</v>
      </c>
      <c r="B47" s="31" t="s">
        <v>70</v>
      </c>
      <c r="C47" s="45">
        <f>C48</f>
        <v>0</v>
      </c>
      <c r="D47" s="51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64" s="17" customFormat="1" ht="47.25" hidden="1">
      <c r="A48" s="14" t="s">
        <v>74</v>
      </c>
      <c r="B48" s="24" t="s">
        <v>71</v>
      </c>
      <c r="C48" s="46"/>
      <c r="D48" s="53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64" s="17" customFormat="1" ht="65.25" customHeight="1">
      <c r="A49" s="30" t="s">
        <v>20</v>
      </c>
      <c r="B49" s="31" t="s">
        <v>157</v>
      </c>
      <c r="C49" s="45">
        <f>C50+C51+C52+C53</f>
        <v>18825</v>
      </c>
      <c r="D49" s="51">
        <f>D50+D51+D52+D53</f>
        <v>8877.4</v>
      </c>
      <c r="E49" s="32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</row>
    <row r="50" spans="1:64" s="28" customFormat="1" ht="81" customHeight="1">
      <c r="A50" s="14" t="s">
        <v>109</v>
      </c>
      <c r="B50" s="24" t="s">
        <v>110</v>
      </c>
      <c r="C50" s="46">
        <v>17328</v>
      </c>
      <c r="D50" s="53">
        <v>8318.4</v>
      </c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</row>
    <row r="51" spans="1:64" s="28" customFormat="1" ht="66" customHeight="1">
      <c r="A51" s="14" t="s">
        <v>75</v>
      </c>
      <c r="B51" s="24" t="s">
        <v>93</v>
      </c>
      <c r="C51" s="46">
        <v>216</v>
      </c>
      <c r="D51" s="53">
        <v>154.4</v>
      </c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</row>
    <row r="52" spans="1:64" s="28" customFormat="1" ht="45.75" customHeight="1">
      <c r="A52" s="14" t="s">
        <v>77</v>
      </c>
      <c r="B52" s="24" t="s">
        <v>41</v>
      </c>
      <c r="C52" s="46">
        <v>265</v>
      </c>
      <c r="D52" s="53">
        <v>0</v>
      </c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</row>
    <row r="53" spans="1:64" s="28" customFormat="1" ht="31.5">
      <c r="A53" s="14" t="s">
        <v>78</v>
      </c>
      <c r="B53" s="24" t="s">
        <v>94</v>
      </c>
      <c r="C53" s="46">
        <v>1016</v>
      </c>
      <c r="D53" s="53">
        <v>404.6</v>
      </c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</row>
    <row r="54" spans="1:64" s="28" customFormat="1" ht="34.5" customHeight="1">
      <c r="A54" s="30" t="s">
        <v>170</v>
      </c>
      <c r="B54" s="31" t="s">
        <v>178</v>
      </c>
      <c r="C54" s="45">
        <f>C55</f>
        <v>6</v>
      </c>
      <c r="D54" s="51">
        <f>D55</f>
        <v>0</v>
      </c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</row>
    <row r="55" spans="1:64" s="28" customFormat="1" ht="106.5" customHeight="1">
      <c r="A55" s="14" t="s">
        <v>125</v>
      </c>
      <c r="B55" s="24" t="s">
        <v>126</v>
      </c>
      <c r="C55" s="46">
        <v>6</v>
      </c>
      <c r="D55" s="53">
        <v>0</v>
      </c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</row>
    <row r="56" spans="1:64" s="28" customFormat="1" ht="48.75" customHeight="1">
      <c r="A56" s="30" t="s">
        <v>250</v>
      </c>
      <c r="B56" s="31" t="s">
        <v>251</v>
      </c>
      <c r="C56" s="45">
        <f>C57</f>
        <v>0</v>
      </c>
      <c r="D56" s="51">
        <f>D57</f>
        <v>3.4</v>
      </c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</row>
    <row r="57" spans="1:64" s="28" customFormat="1" ht="126.75" customHeight="1">
      <c r="A57" s="14" t="s">
        <v>252</v>
      </c>
      <c r="B57" s="24" t="s">
        <v>253</v>
      </c>
      <c r="C57" s="46">
        <v>0</v>
      </c>
      <c r="D57" s="53">
        <v>3.4</v>
      </c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</row>
    <row r="58" spans="1:64" s="17" customFormat="1" ht="61.5" customHeight="1">
      <c r="A58" s="30" t="s">
        <v>102</v>
      </c>
      <c r="B58" s="31" t="s">
        <v>101</v>
      </c>
      <c r="C58" s="45">
        <f>C59+C60</f>
        <v>2370</v>
      </c>
      <c r="D58" s="51">
        <f>D59+D60</f>
        <v>878.3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</row>
    <row r="59" spans="1:64" s="28" customFormat="1" ht="66" customHeight="1">
      <c r="A59" s="14" t="s">
        <v>99</v>
      </c>
      <c r="B59" s="24" t="s">
        <v>100</v>
      </c>
      <c r="C59" s="46">
        <v>1470</v>
      </c>
      <c r="D59" s="53">
        <v>659.5</v>
      </c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</row>
    <row r="60" spans="1:64" s="28" customFormat="1" ht="76.5" customHeight="1">
      <c r="A60" s="14" t="s">
        <v>220</v>
      </c>
      <c r="B60" s="24" t="s">
        <v>221</v>
      </c>
      <c r="C60" s="46">
        <v>900</v>
      </c>
      <c r="D60" s="53">
        <v>218.8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</row>
    <row r="61" spans="1:64" s="17" customFormat="1" ht="18.75" customHeight="1">
      <c r="A61" s="15" t="s">
        <v>54</v>
      </c>
      <c r="B61" s="22" t="s">
        <v>6</v>
      </c>
      <c r="C61" s="44">
        <f>SUM(C62)</f>
        <v>33061</v>
      </c>
      <c r="D61" s="50">
        <f>SUM(D62)</f>
        <v>8274.7999999999993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64" s="17" customFormat="1" ht="21" customHeight="1">
      <c r="A62" s="30" t="s">
        <v>21</v>
      </c>
      <c r="B62" s="31" t="s">
        <v>2</v>
      </c>
      <c r="C62" s="45">
        <f>C63+C66+C67+C68</f>
        <v>33061</v>
      </c>
      <c r="D62" s="51">
        <f>D63+D66+D67+D68</f>
        <v>8274.7999999999993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</row>
    <row r="63" spans="1:64" s="28" customFormat="1" ht="31.5">
      <c r="A63" s="14" t="s">
        <v>47</v>
      </c>
      <c r="B63" s="24" t="s">
        <v>179</v>
      </c>
      <c r="C63" s="46">
        <v>860</v>
      </c>
      <c r="D63" s="53">
        <v>8.8000000000000007</v>
      </c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</row>
    <row r="64" spans="1:64" s="28" customFormat="1" ht="30.75" hidden="1" customHeight="1">
      <c r="A64" s="14" t="s">
        <v>103</v>
      </c>
      <c r="B64" s="24" t="s">
        <v>104</v>
      </c>
      <c r="C64" s="46"/>
      <c r="D64" s="53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</row>
    <row r="65" spans="1:64" s="28" customFormat="1" hidden="1">
      <c r="A65" s="14" t="s">
        <v>60</v>
      </c>
      <c r="B65" s="24" t="s">
        <v>61</v>
      </c>
      <c r="C65" s="46"/>
      <c r="D65" s="53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</row>
    <row r="66" spans="1:64" s="28" customFormat="1">
      <c r="A66" s="14" t="s">
        <v>60</v>
      </c>
      <c r="B66" s="24" t="s">
        <v>162</v>
      </c>
      <c r="C66" s="46">
        <v>66</v>
      </c>
      <c r="D66" s="53">
        <v>667.3</v>
      </c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</row>
    <row r="67" spans="1:64" s="28" customFormat="1">
      <c r="A67" s="14" t="s">
        <v>118</v>
      </c>
      <c r="B67" s="24" t="s">
        <v>119</v>
      </c>
      <c r="C67" s="46">
        <v>32003</v>
      </c>
      <c r="D67" s="53">
        <v>7481.4</v>
      </c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</row>
    <row r="68" spans="1:64" s="28" customFormat="1">
      <c r="A68" s="14" t="s">
        <v>149</v>
      </c>
      <c r="B68" s="24" t="s">
        <v>150</v>
      </c>
      <c r="C68" s="46">
        <v>132</v>
      </c>
      <c r="D68" s="53">
        <v>117.3</v>
      </c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</row>
    <row r="69" spans="1:64" s="33" customFormat="1">
      <c r="A69" s="15" t="s">
        <v>22</v>
      </c>
      <c r="B69" s="22" t="s">
        <v>48</v>
      </c>
      <c r="C69" s="44">
        <f>C70+C72</f>
        <v>5682</v>
      </c>
      <c r="D69" s="50">
        <f>D70+D72</f>
        <v>1113.3999999999999</v>
      </c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</row>
    <row r="70" spans="1:64" s="17" customFormat="1">
      <c r="A70" s="30" t="s">
        <v>89</v>
      </c>
      <c r="B70" s="31" t="s">
        <v>90</v>
      </c>
      <c r="C70" s="45">
        <f>C71</f>
        <v>5202</v>
      </c>
      <c r="D70" s="51">
        <f>D71</f>
        <v>1085.3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1" spans="1:64" s="28" customFormat="1" ht="31.5">
      <c r="A71" s="14" t="s">
        <v>91</v>
      </c>
      <c r="B71" s="24" t="s">
        <v>92</v>
      </c>
      <c r="C71" s="46">
        <v>5202</v>
      </c>
      <c r="D71" s="53">
        <v>1085.3</v>
      </c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</row>
    <row r="72" spans="1:64" s="17" customFormat="1" ht="21" customHeight="1">
      <c r="A72" s="30" t="s">
        <v>51</v>
      </c>
      <c r="B72" s="31" t="s">
        <v>52</v>
      </c>
      <c r="C72" s="45">
        <f>C74+C73</f>
        <v>480</v>
      </c>
      <c r="D72" s="51">
        <f>D74+D73</f>
        <v>28.1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3" spans="1:64" s="17" customFormat="1" ht="37.5" customHeight="1">
      <c r="A73" s="14" t="s">
        <v>227</v>
      </c>
      <c r="B73" s="24" t="s">
        <v>165</v>
      </c>
      <c r="C73" s="46">
        <v>330</v>
      </c>
      <c r="D73" s="53">
        <v>23.1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4" spans="1:64" s="28" customFormat="1" ht="20.25" customHeight="1">
      <c r="A74" s="14" t="s">
        <v>49</v>
      </c>
      <c r="B74" s="24" t="s">
        <v>50</v>
      </c>
      <c r="C74" s="46">
        <v>150</v>
      </c>
      <c r="D74" s="53">
        <v>5</v>
      </c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</row>
    <row r="75" spans="1:64" s="33" customFormat="1" ht="21" customHeight="1">
      <c r="A75" s="15" t="s">
        <v>23</v>
      </c>
      <c r="B75" s="22" t="s">
        <v>13</v>
      </c>
      <c r="C75" s="44">
        <f>C76+C79</f>
        <v>223273.3</v>
      </c>
      <c r="D75" s="50">
        <f>D76+D79</f>
        <v>10475.600000000002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</row>
    <row r="76" spans="1:64" s="17" customFormat="1" ht="63.75" customHeight="1">
      <c r="A76" s="30" t="s">
        <v>55</v>
      </c>
      <c r="B76" s="31" t="s">
        <v>180</v>
      </c>
      <c r="C76" s="45">
        <f>C77+C78</f>
        <v>2855</v>
      </c>
      <c r="D76" s="51">
        <f>D77+D78</f>
        <v>623.1</v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7" spans="1:64" s="35" customFormat="1" ht="61.5" customHeight="1">
      <c r="A77" s="14" t="s">
        <v>53</v>
      </c>
      <c r="B77" s="24" t="s">
        <v>42</v>
      </c>
      <c r="C77" s="46">
        <v>2855</v>
      </c>
      <c r="D77" s="53">
        <v>623.1</v>
      </c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</row>
    <row r="78" spans="1:64" s="35" customFormat="1" ht="28.5" hidden="1" customHeight="1">
      <c r="A78" s="14" t="s">
        <v>72</v>
      </c>
      <c r="B78" s="24" t="s">
        <v>73</v>
      </c>
      <c r="C78" s="46"/>
      <c r="D78" s="53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</row>
    <row r="79" spans="1:64" s="33" customFormat="1" ht="31.5">
      <c r="A79" s="30" t="s">
        <v>30</v>
      </c>
      <c r="B79" s="31" t="s">
        <v>181</v>
      </c>
      <c r="C79" s="45">
        <f>C80+C81+C82</f>
        <v>220418.3</v>
      </c>
      <c r="D79" s="51">
        <f>D80+D81+D82</f>
        <v>9852.5000000000018</v>
      </c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</row>
    <row r="80" spans="1:64" s="28" customFormat="1" ht="47.25" customHeight="1">
      <c r="A80" s="14" t="s">
        <v>111</v>
      </c>
      <c r="B80" s="24" t="s">
        <v>112</v>
      </c>
      <c r="C80" s="46">
        <f>6460+212338.3</f>
        <v>218798.3</v>
      </c>
      <c r="D80" s="53">
        <v>9468.2000000000007</v>
      </c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8" customFormat="1" ht="44.25" customHeight="1">
      <c r="A81" s="14" t="s">
        <v>33</v>
      </c>
      <c r="B81" s="24" t="s">
        <v>46</v>
      </c>
      <c r="C81" s="46">
        <v>1082</v>
      </c>
      <c r="D81" s="53">
        <v>7.2</v>
      </c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</row>
    <row r="82" spans="1:64" s="28" customFormat="1" ht="78" customHeight="1">
      <c r="A82" s="14" t="s">
        <v>116</v>
      </c>
      <c r="B82" s="24" t="s">
        <v>117</v>
      </c>
      <c r="C82" s="46">
        <v>538</v>
      </c>
      <c r="D82" s="53">
        <v>377.1</v>
      </c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</row>
    <row r="83" spans="1:64" s="28" customFormat="1" ht="18" customHeight="1">
      <c r="A83" s="15" t="s">
        <v>32</v>
      </c>
      <c r="B83" s="22" t="s">
        <v>31</v>
      </c>
      <c r="C83" s="44">
        <f>SUM(C84:C99)</f>
        <v>2293</v>
      </c>
      <c r="D83" s="50">
        <f>SUM(D84:D99)</f>
        <v>15453</v>
      </c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</row>
    <row r="84" spans="1:64" s="28" customFormat="1" ht="58.5" customHeight="1">
      <c r="A84" s="14" t="s">
        <v>166</v>
      </c>
      <c r="B84" s="24" t="s">
        <v>183</v>
      </c>
      <c r="C84" s="46">
        <v>20</v>
      </c>
      <c r="D84" s="53">
        <v>4.0999999999999996</v>
      </c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</row>
    <row r="85" spans="1:64" s="28" customFormat="1" ht="80.25" customHeight="1">
      <c r="A85" s="14" t="s">
        <v>167</v>
      </c>
      <c r="B85" s="24" t="s">
        <v>184</v>
      </c>
      <c r="C85" s="46">
        <v>50</v>
      </c>
      <c r="D85" s="53">
        <v>0.7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</row>
    <row r="86" spans="1:64" s="28" customFormat="1" ht="61.5" customHeight="1">
      <c r="A86" s="14" t="s">
        <v>172</v>
      </c>
      <c r="B86" s="24" t="s">
        <v>185</v>
      </c>
      <c r="C86" s="46">
        <v>1</v>
      </c>
      <c r="D86" s="53">
        <v>-0.2</v>
      </c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</row>
    <row r="87" spans="1:64" s="28" customFormat="1" ht="63" customHeight="1">
      <c r="A87" s="14" t="s">
        <v>182</v>
      </c>
      <c r="B87" s="24" t="s">
        <v>186</v>
      </c>
      <c r="C87" s="46">
        <v>15</v>
      </c>
      <c r="D87" s="53">
        <v>0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</row>
    <row r="88" spans="1:64" s="28" customFormat="1" ht="76.5" customHeight="1">
      <c r="A88" s="14" t="s">
        <v>229</v>
      </c>
      <c r="B88" s="24" t="s">
        <v>228</v>
      </c>
      <c r="C88" s="46">
        <v>25</v>
      </c>
      <c r="D88" s="53">
        <v>0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</row>
    <row r="89" spans="1:64" s="28" customFormat="1" ht="93" customHeight="1">
      <c r="A89" s="14" t="s">
        <v>230</v>
      </c>
      <c r="B89" s="24" t="s">
        <v>231</v>
      </c>
      <c r="C89" s="46">
        <v>10</v>
      </c>
      <c r="D89" s="53">
        <v>0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</row>
    <row r="90" spans="1:64" s="28" customFormat="1" ht="64.5" customHeight="1">
      <c r="A90" s="14" t="s">
        <v>232</v>
      </c>
      <c r="B90" s="24" t="s">
        <v>233</v>
      </c>
      <c r="C90" s="46">
        <v>80</v>
      </c>
      <c r="D90" s="53">
        <v>0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</row>
    <row r="91" spans="1:64" s="28" customFormat="1" ht="60.75" customHeight="1">
      <c r="A91" s="14" t="s">
        <v>151</v>
      </c>
      <c r="B91" s="24" t="s">
        <v>187</v>
      </c>
      <c r="C91" s="46">
        <v>95</v>
      </c>
      <c r="D91" s="53">
        <v>2.2999999999999998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</row>
    <row r="92" spans="1:64" s="28" customFormat="1" hidden="1">
      <c r="A92" s="14"/>
      <c r="B92" s="24"/>
      <c r="C92" s="46"/>
      <c r="D92" s="53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</row>
    <row r="93" spans="1:64" s="28" customFormat="1" ht="45.75" hidden="1" customHeight="1">
      <c r="A93" s="14"/>
      <c r="B93" s="24"/>
      <c r="C93" s="46"/>
      <c r="D93" s="53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</row>
    <row r="94" spans="1:64" s="28" customFormat="1" ht="33" hidden="1" customHeight="1">
      <c r="A94" s="14"/>
      <c r="B94" s="24"/>
      <c r="C94" s="46"/>
      <c r="D94" s="53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s="28" customFormat="1" ht="47.25">
      <c r="A95" s="14" t="s">
        <v>234</v>
      </c>
      <c r="B95" s="24" t="s">
        <v>188</v>
      </c>
      <c r="C95" s="46">
        <v>60</v>
      </c>
      <c r="D95" s="53">
        <v>10.6</v>
      </c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</row>
    <row r="96" spans="1:64" s="28" customFormat="1" ht="63.75" customHeight="1">
      <c r="A96" s="14" t="s">
        <v>154</v>
      </c>
      <c r="B96" s="24" t="s">
        <v>153</v>
      </c>
      <c r="C96" s="46">
        <v>0</v>
      </c>
      <c r="D96" s="53">
        <v>9</v>
      </c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</row>
    <row r="97" spans="1:64" s="28" customFormat="1" ht="63" hidden="1">
      <c r="A97" s="14" t="s">
        <v>191</v>
      </c>
      <c r="B97" s="24" t="s">
        <v>192</v>
      </c>
      <c r="C97" s="46">
        <v>0</v>
      </c>
      <c r="D97" s="53">
        <v>0</v>
      </c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</row>
    <row r="98" spans="1:64" s="28" customFormat="1" ht="42.75" customHeight="1">
      <c r="A98" s="14" t="s">
        <v>168</v>
      </c>
      <c r="B98" s="24" t="s">
        <v>189</v>
      </c>
      <c r="C98" s="46">
        <v>108</v>
      </c>
      <c r="D98" s="53">
        <v>41.8</v>
      </c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</row>
    <row r="99" spans="1:64" s="28" customFormat="1" ht="81" customHeight="1">
      <c r="A99" s="14" t="s">
        <v>152</v>
      </c>
      <c r="B99" s="24" t="s">
        <v>190</v>
      </c>
      <c r="C99" s="46">
        <v>1829</v>
      </c>
      <c r="D99" s="53">
        <v>15384.7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</row>
    <row r="100" spans="1:64" s="28" customFormat="1" hidden="1">
      <c r="A100" s="14"/>
      <c r="B100" s="24"/>
      <c r="C100" s="46"/>
      <c r="D100" s="53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64" s="28" customFormat="1" hidden="1">
      <c r="A101" s="14"/>
      <c r="B101" s="24"/>
      <c r="C101" s="46"/>
      <c r="D101" s="53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64" s="28" customFormat="1" hidden="1">
      <c r="A102" s="14"/>
      <c r="B102" s="24"/>
      <c r="C102" s="46"/>
      <c r="D102" s="53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</row>
    <row r="103" spans="1:64" s="28" customFormat="1" ht="29.25" hidden="1" customHeight="1">
      <c r="A103" s="14"/>
      <c r="B103" s="24"/>
      <c r="C103" s="46"/>
      <c r="D103" s="53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64" s="17" customFormat="1" ht="18.75" customHeight="1">
      <c r="A104" s="15" t="s">
        <v>43</v>
      </c>
      <c r="B104" s="22" t="s">
        <v>44</v>
      </c>
      <c r="C104" s="44">
        <f>C107+C105</f>
        <v>0</v>
      </c>
      <c r="D104" s="50">
        <f>D107+D105</f>
        <v>-3.1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</row>
    <row r="105" spans="1:64" s="17" customFormat="1" ht="23.25" customHeight="1">
      <c r="A105" s="30" t="s">
        <v>254</v>
      </c>
      <c r="B105" s="31" t="s">
        <v>255</v>
      </c>
      <c r="C105" s="45">
        <f>C106</f>
        <v>0</v>
      </c>
      <c r="D105" s="51">
        <f>D106</f>
        <v>-5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</row>
    <row r="106" spans="1:64" s="28" customFormat="1" ht="24.75" customHeight="1">
      <c r="A106" s="14" t="s">
        <v>273</v>
      </c>
      <c r="B106" s="24" t="s">
        <v>256</v>
      </c>
      <c r="C106" s="46">
        <v>0</v>
      </c>
      <c r="D106" s="53">
        <v>-5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</row>
    <row r="107" spans="1:64" s="17" customFormat="1" ht="23.25" customHeight="1">
      <c r="A107" s="30" t="s">
        <v>29</v>
      </c>
      <c r="B107" s="31" t="s">
        <v>27</v>
      </c>
      <c r="C107" s="45">
        <f>C108</f>
        <v>0</v>
      </c>
      <c r="D107" s="51">
        <f>D108</f>
        <v>1.9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</row>
    <row r="108" spans="1:64" s="28" customFormat="1" ht="24" customHeight="1">
      <c r="A108" s="14" t="s">
        <v>24</v>
      </c>
      <c r="B108" s="24" t="s">
        <v>11</v>
      </c>
      <c r="C108" s="46">
        <v>0</v>
      </c>
      <c r="D108" s="53">
        <v>1.9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</row>
    <row r="109" spans="1:64" s="5" customFormat="1" ht="24.75" customHeight="1">
      <c r="A109" s="62" t="s">
        <v>10</v>
      </c>
      <c r="B109" s="63"/>
      <c r="C109" s="44">
        <f>C10</f>
        <v>802522.3</v>
      </c>
      <c r="D109" s="50">
        <f>D10</f>
        <v>160504.69999999998</v>
      </c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</row>
    <row r="110" spans="1:64" s="5" customFormat="1" ht="20.25" customHeight="1">
      <c r="A110" s="13" t="s">
        <v>25</v>
      </c>
      <c r="B110" s="23" t="s">
        <v>7</v>
      </c>
      <c r="C110" s="44">
        <f>C111+C144+C146+C148+C150+C153</f>
        <v>1828982.6</v>
      </c>
      <c r="D110" s="50">
        <f>D111+D144+D146+D148+D150+D153</f>
        <v>427722.89999999991</v>
      </c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</row>
    <row r="111" spans="1:64" s="57" customFormat="1" ht="31.5">
      <c r="A111" s="7" t="s">
        <v>26</v>
      </c>
      <c r="B111" s="19" t="s">
        <v>28</v>
      </c>
      <c r="C111" s="44">
        <f>C116+C132+C140+C112</f>
        <v>1828982.6</v>
      </c>
      <c r="D111" s="50">
        <f>D116+D132+D140+D112</f>
        <v>434276.99999999994</v>
      </c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  <c r="BG111" s="56"/>
      <c r="BH111" s="56"/>
      <c r="BI111" s="56"/>
      <c r="BJ111" s="56"/>
      <c r="BK111" s="56"/>
      <c r="BL111" s="56"/>
    </row>
    <row r="112" spans="1:64" s="57" customFormat="1">
      <c r="A112" s="7" t="s">
        <v>127</v>
      </c>
      <c r="B112" s="19" t="s">
        <v>113</v>
      </c>
      <c r="C112" s="44">
        <f>C113+C115+C114</f>
        <v>220567.5</v>
      </c>
      <c r="D112" s="50">
        <f>D113+D115+D114</f>
        <v>52419.199999999997</v>
      </c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  <c r="BG112" s="56"/>
      <c r="BH112" s="56"/>
      <c r="BI112" s="56"/>
      <c r="BJ112" s="56"/>
      <c r="BK112" s="56"/>
      <c r="BL112" s="56"/>
    </row>
    <row r="113" spans="1:64" s="12" customFormat="1" ht="31.5" hidden="1">
      <c r="A113" s="10" t="s">
        <v>128</v>
      </c>
      <c r="B113" s="21" t="s">
        <v>198</v>
      </c>
      <c r="C113" s="46"/>
      <c r="D113" s="53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</row>
    <row r="114" spans="1:64" s="12" customFormat="1" ht="31.5" hidden="1">
      <c r="A114" s="10" t="s">
        <v>214</v>
      </c>
      <c r="B114" s="21" t="s">
        <v>213</v>
      </c>
      <c r="C114" s="46"/>
      <c r="D114" s="53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</row>
    <row r="115" spans="1:64" s="12" customFormat="1" ht="47.25">
      <c r="A115" s="10" t="s">
        <v>158</v>
      </c>
      <c r="B115" s="21" t="s">
        <v>159</v>
      </c>
      <c r="C115" s="46">
        <v>220567.5</v>
      </c>
      <c r="D115" s="53">
        <v>52419.199999999997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</row>
    <row r="116" spans="1:64" s="57" customFormat="1" ht="31.5">
      <c r="A116" s="7" t="s">
        <v>199</v>
      </c>
      <c r="B116" s="19" t="s">
        <v>237</v>
      </c>
      <c r="C116" s="58">
        <f>SUM(C117:C131)</f>
        <v>984833.1</v>
      </c>
      <c r="D116" s="59">
        <f>SUM(D117:D131)</f>
        <v>236965.9</v>
      </c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6"/>
      <c r="BJ116" s="56"/>
      <c r="BK116" s="56"/>
      <c r="BL116" s="56"/>
    </row>
    <row r="117" spans="1:64" s="5" customFormat="1" ht="94.5" hidden="1">
      <c r="A117" s="10" t="s">
        <v>147</v>
      </c>
      <c r="B117" s="36" t="s">
        <v>148</v>
      </c>
      <c r="C117" s="41"/>
      <c r="D117" s="5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</row>
    <row r="118" spans="1:64" s="5" customFormat="1" ht="31.5">
      <c r="A118" s="10" t="s">
        <v>207</v>
      </c>
      <c r="B118" s="36" t="s">
        <v>208</v>
      </c>
      <c r="C118" s="41">
        <v>213648.8</v>
      </c>
      <c r="D118" s="54">
        <v>0</v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</row>
    <row r="119" spans="1:64" s="5" customFormat="1" ht="76.5" customHeight="1">
      <c r="A119" s="10" t="s">
        <v>147</v>
      </c>
      <c r="B119" s="36" t="s">
        <v>217</v>
      </c>
      <c r="C119" s="41">
        <v>35699.9</v>
      </c>
      <c r="D119" s="54">
        <v>2918.4</v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</row>
    <row r="120" spans="1:64" s="5" customFormat="1" ht="62.25" customHeight="1">
      <c r="A120" s="10" t="s">
        <v>201</v>
      </c>
      <c r="B120" s="36" t="s">
        <v>202</v>
      </c>
      <c r="C120" s="41">
        <v>54905.5</v>
      </c>
      <c r="D120" s="54">
        <v>1490.7</v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</row>
    <row r="121" spans="1:64" s="5" customFormat="1" ht="60.75" customHeight="1">
      <c r="A121" s="10" t="s">
        <v>193</v>
      </c>
      <c r="B121" s="36" t="s">
        <v>194</v>
      </c>
      <c r="C121" s="41">
        <v>1145.8</v>
      </c>
      <c r="D121" s="54">
        <v>0</v>
      </c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</row>
    <row r="122" spans="1:64" s="5" customFormat="1" ht="47.25" customHeight="1">
      <c r="A122" s="10" t="s">
        <v>209</v>
      </c>
      <c r="B122" s="36" t="s">
        <v>210</v>
      </c>
      <c r="C122" s="41">
        <v>6957.2</v>
      </c>
      <c r="D122" s="54">
        <v>0</v>
      </c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</row>
    <row r="123" spans="1:64" s="5" customFormat="1" ht="31.5">
      <c r="A123" s="10" t="s">
        <v>238</v>
      </c>
      <c r="B123" s="36" t="s">
        <v>239</v>
      </c>
      <c r="C123" s="41">
        <v>91116.9</v>
      </c>
      <c r="D123" s="54">
        <v>0</v>
      </c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</row>
    <row r="124" spans="1:64" s="5" customFormat="1" ht="48" customHeight="1">
      <c r="A124" s="10" t="s">
        <v>163</v>
      </c>
      <c r="B124" s="40" t="s">
        <v>164</v>
      </c>
      <c r="C124" s="41">
        <v>19161.7</v>
      </c>
      <c r="D124" s="54">
        <v>5900.6</v>
      </c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</row>
    <row r="125" spans="1:64" s="43" customFormat="1" ht="31.5" hidden="1">
      <c r="A125" s="39" t="s">
        <v>129</v>
      </c>
      <c r="B125" s="40" t="s">
        <v>124</v>
      </c>
      <c r="C125" s="41">
        <v>0</v>
      </c>
      <c r="D125" s="54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</row>
    <row r="126" spans="1:64" s="43" customFormat="1" ht="31.5">
      <c r="A126" s="39" t="s">
        <v>130</v>
      </c>
      <c r="B126" s="40" t="s">
        <v>139</v>
      </c>
      <c r="C126" s="41">
        <v>496.7</v>
      </c>
      <c r="D126" s="54">
        <v>0</v>
      </c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</row>
    <row r="127" spans="1:64" s="43" customFormat="1" hidden="1">
      <c r="A127" s="39" t="s">
        <v>131</v>
      </c>
      <c r="B127" s="40" t="s">
        <v>123</v>
      </c>
      <c r="C127" s="41"/>
      <c r="D127" s="54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</row>
    <row r="128" spans="1:64" s="5" customFormat="1" ht="31.5">
      <c r="A128" s="10" t="s">
        <v>132</v>
      </c>
      <c r="B128" s="36" t="s">
        <v>160</v>
      </c>
      <c r="C128" s="41">
        <v>8776.4</v>
      </c>
      <c r="D128" s="54">
        <v>0</v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</row>
    <row r="129" spans="1:64" s="5" customFormat="1" ht="31.5">
      <c r="A129" s="10" t="s">
        <v>203</v>
      </c>
      <c r="B129" s="36" t="s">
        <v>204</v>
      </c>
      <c r="C129" s="41">
        <v>328522.09999999998</v>
      </c>
      <c r="D129" s="54">
        <v>121807.3</v>
      </c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</row>
    <row r="130" spans="1:64" s="5" customFormat="1" ht="31.5" hidden="1">
      <c r="A130" s="10" t="s">
        <v>235</v>
      </c>
      <c r="B130" s="36" t="s">
        <v>236</v>
      </c>
      <c r="C130" s="41">
        <v>0</v>
      </c>
      <c r="D130" s="5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</row>
    <row r="131" spans="1:64" s="5" customFormat="1" ht="15" customHeight="1">
      <c r="A131" s="10" t="s">
        <v>133</v>
      </c>
      <c r="B131" s="24" t="s">
        <v>95</v>
      </c>
      <c r="C131" s="41">
        <v>224402.1</v>
      </c>
      <c r="D131" s="54">
        <v>104848.9</v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</row>
    <row r="132" spans="1:64" s="57" customFormat="1" ht="27" customHeight="1">
      <c r="A132" s="7" t="s">
        <v>197</v>
      </c>
      <c r="B132" s="19" t="s">
        <v>200</v>
      </c>
      <c r="C132" s="58">
        <f>SUM(C133:C139)</f>
        <v>602637.4</v>
      </c>
      <c r="D132" s="59">
        <f>SUM(D133:D139)</f>
        <v>140139.29999999999</v>
      </c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56"/>
      <c r="AS132" s="56"/>
      <c r="AT132" s="56"/>
      <c r="AU132" s="56"/>
      <c r="AV132" s="56"/>
      <c r="AW132" s="56"/>
      <c r="AX132" s="56"/>
      <c r="AY132" s="56"/>
      <c r="AZ132" s="56"/>
      <c r="BA132" s="56"/>
      <c r="BB132" s="56"/>
      <c r="BC132" s="56"/>
      <c r="BD132" s="56"/>
      <c r="BE132" s="56"/>
      <c r="BF132" s="56"/>
      <c r="BG132" s="56"/>
      <c r="BH132" s="56"/>
      <c r="BI132" s="56"/>
      <c r="BJ132" s="56"/>
      <c r="BK132" s="56"/>
      <c r="BL132" s="56"/>
    </row>
    <row r="133" spans="1:64" s="12" customFormat="1" ht="33" customHeight="1">
      <c r="A133" s="10" t="s">
        <v>161</v>
      </c>
      <c r="B133" s="24" t="s">
        <v>56</v>
      </c>
      <c r="C133" s="41">
        <v>574968.19999999995</v>
      </c>
      <c r="D133" s="54">
        <v>133271.5</v>
      </c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</row>
    <row r="134" spans="1:64" s="12" customFormat="1" ht="51" customHeight="1">
      <c r="A134" s="10" t="s">
        <v>134</v>
      </c>
      <c r="B134" s="24" t="s">
        <v>108</v>
      </c>
      <c r="C134" s="41">
        <v>5.5</v>
      </c>
      <c r="D134" s="54">
        <v>0</v>
      </c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</row>
    <row r="135" spans="1:64" s="12" customFormat="1" ht="78.75" hidden="1">
      <c r="A135" s="10" t="s">
        <v>135</v>
      </c>
      <c r="B135" s="24" t="s">
        <v>105</v>
      </c>
      <c r="C135" s="41"/>
      <c r="D135" s="54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</row>
    <row r="136" spans="1:64" s="12" customFormat="1" ht="63">
      <c r="A136" s="14" t="s">
        <v>136</v>
      </c>
      <c r="B136" s="24" t="s">
        <v>120</v>
      </c>
      <c r="C136" s="41">
        <v>400</v>
      </c>
      <c r="D136" s="54">
        <v>0</v>
      </c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</row>
    <row r="137" spans="1:64" s="12" customFormat="1" ht="46.5" customHeight="1">
      <c r="A137" s="14" t="s">
        <v>205</v>
      </c>
      <c r="B137" s="24" t="s">
        <v>206</v>
      </c>
      <c r="C137" s="41">
        <v>3287.9</v>
      </c>
      <c r="D137" s="54">
        <v>907.8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</row>
    <row r="138" spans="1:64" s="12" customFormat="1" ht="75.75" customHeight="1">
      <c r="A138" s="14" t="s">
        <v>173</v>
      </c>
      <c r="B138" s="24" t="s">
        <v>218</v>
      </c>
      <c r="C138" s="41">
        <v>20033.900000000001</v>
      </c>
      <c r="D138" s="54">
        <v>5008.3999999999996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</row>
    <row r="139" spans="1:64" s="12" customFormat="1" ht="31.5">
      <c r="A139" s="14" t="s">
        <v>169</v>
      </c>
      <c r="B139" s="24" t="s">
        <v>219</v>
      </c>
      <c r="C139" s="41">
        <v>3941.9</v>
      </c>
      <c r="D139" s="54">
        <v>951.6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</row>
    <row r="140" spans="1:64" s="57" customFormat="1" ht="27.75" customHeight="1">
      <c r="A140" s="7" t="s">
        <v>195</v>
      </c>
      <c r="B140" s="19" t="s">
        <v>196</v>
      </c>
      <c r="C140" s="44">
        <f>C141+C142</f>
        <v>20944.599999999999</v>
      </c>
      <c r="D140" s="50">
        <f>D141+D142</f>
        <v>4752.6000000000004</v>
      </c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  <c r="BG140" s="56"/>
      <c r="BH140" s="56"/>
      <c r="BI140" s="56"/>
      <c r="BJ140" s="56"/>
      <c r="BK140" s="56"/>
      <c r="BL140" s="56"/>
    </row>
    <row r="141" spans="1:64" s="5" customFormat="1" ht="50.25" customHeight="1">
      <c r="A141" s="10" t="s">
        <v>137</v>
      </c>
      <c r="B141" s="24" t="s">
        <v>96</v>
      </c>
      <c r="C141" s="46">
        <f>16456.2+3000+1893-508.7</f>
        <v>20840.5</v>
      </c>
      <c r="D141" s="53">
        <v>4752.6000000000004</v>
      </c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</row>
    <row r="142" spans="1:64" s="12" customFormat="1" ht="31.5">
      <c r="A142" s="10" t="s">
        <v>211</v>
      </c>
      <c r="B142" s="36" t="s">
        <v>212</v>
      </c>
      <c r="C142" s="46">
        <v>104.1</v>
      </c>
      <c r="D142" s="53">
        <v>0</v>
      </c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</row>
    <row r="143" spans="1:64" s="12" customFormat="1" ht="31.5" hidden="1">
      <c r="A143" s="10" t="s">
        <v>138</v>
      </c>
      <c r="B143" s="36" t="s">
        <v>76</v>
      </c>
      <c r="C143" s="46"/>
      <c r="D143" s="53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</row>
    <row r="144" spans="1:64" s="57" customFormat="1" ht="31.5">
      <c r="A144" s="7" t="s">
        <v>144</v>
      </c>
      <c r="B144" s="19" t="s">
        <v>107</v>
      </c>
      <c r="C144" s="44">
        <f>C145</f>
        <v>0</v>
      </c>
      <c r="D144" s="50">
        <f>D145</f>
        <v>382</v>
      </c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56"/>
      <c r="AT144" s="56"/>
      <c r="AU144" s="56"/>
      <c r="AV144" s="56"/>
      <c r="AW144" s="56"/>
      <c r="AX144" s="56"/>
      <c r="AY144" s="56"/>
      <c r="AZ144" s="56"/>
      <c r="BA144" s="56"/>
      <c r="BB144" s="56"/>
      <c r="BC144" s="56"/>
      <c r="BD144" s="56"/>
      <c r="BE144" s="56"/>
      <c r="BF144" s="56"/>
      <c r="BG144" s="56"/>
      <c r="BH144" s="56"/>
      <c r="BI144" s="56"/>
      <c r="BJ144" s="56"/>
      <c r="BK144" s="56"/>
      <c r="BL144" s="56"/>
    </row>
    <row r="145" spans="1:64" s="5" customFormat="1" ht="32.25" customHeight="1">
      <c r="A145" s="10" t="s">
        <v>143</v>
      </c>
      <c r="B145" s="24" t="s">
        <v>106</v>
      </c>
      <c r="C145" s="46">
        <v>0</v>
      </c>
      <c r="D145" s="53">
        <v>382</v>
      </c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</row>
    <row r="146" spans="1:64" s="5" customFormat="1" hidden="1">
      <c r="A146" s="9" t="s">
        <v>146</v>
      </c>
      <c r="B146" s="20" t="s">
        <v>122</v>
      </c>
      <c r="C146" s="45">
        <f>C147</f>
        <v>0</v>
      </c>
      <c r="D146" s="51">
        <f>D147</f>
        <v>0</v>
      </c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</row>
    <row r="147" spans="1:64" s="5" customFormat="1" ht="31.5" hidden="1">
      <c r="A147" s="10" t="s">
        <v>145</v>
      </c>
      <c r="B147" s="24" t="s">
        <v>121</v>
      </c>
      <c r="C147" s="46"/>
      <c r="D147" s="5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</row>
    <row r="148" spans="1:64" s="57" customFormat="1" ht="62.25" customHeight="1">
      <c r="A148" s="7" t="s">
        <v>257</v>
      </c>
      <c r="B148" s="19" t="s">
        <v>258</v>
      </c>
      <c r="C148" s="44">
        <f>C149</f>
        <v>0</v>
      </c>
      <c r="D148" s="50">
        <f>D149</f>
        <v>-1928.9</v>
      </c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  <c r="AC148" s="56"/>
      <c r="AD148" s="56"/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  <c r="BG148" s="56"/>
      <c r="BH148" s="56"/>
      <c r="BI148" s="56"/>
      <c r="BJ148" s="56"/>
      <c r="BK148" s="56"/>
      <c r="BL148" s="56"/>
    </row>
    <row r="149" spans="1:64" s="5" customFormat="1" ht="75" customHeight="1">
      <c r="A149" s="10" t="s">
        <v>259</v>
      </c>
      <c r="B149" s="24" t="s">
        <v>260</v>
      </c>
      <c r="C149" s="46">
        <v>0</v>
      </c>
      <c r="D149" s="53">
        <v>-1928.9</v>
      </c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</row>
    <row r="150" spans="1:64" s="57" customFormat="1" ht="47.25">
      <c r="A150" s="7" t="s">
        <v>267</v>
      </c>
      <c r="B150" s="19" t="s">
        <v>263</v>
      </c>
      <c r="C150" s="44">
        <f>C151+C152</f>
        <v>0</v>
      </c>
      <c r="D150" s="50">
        <f>D151+D152</f>
        <v>36.1</v>
      </c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5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  <c r="BG150" s="56"/>
      <c r="BH150" s="56"/>
      <c r="BI150" s="56"/>
      <c r="BJ150" s="56"/>
      <c r="BK150" s="56"/>
      <c r="BL150" s="56"/>
    </row>
    <row r="151" spans="1:64" s="5" customFormat="1" ht="31.5">
      <c r="A151" s="10" t="s">
        <v>261</v>
      </c>
      <c r="B151" s="24" t="s">
        <v>264</v>
      </c>
      <c r="C151" s="46">
        <v>0</v>
      </c>
      <c r="D151" s="53">
        <v>21.7</v>
      </c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</row>
    <row r="152" spans="1:64" s="5" customFormat="1" ht="48.75" customHeight="1">
      <c r="A152" s="10" t="s">
        <v>262</v>
      </c>
      <c r="B152" s="24" t="s">
        <v>265</v>
      </c>
      <c r="C152" s="46">
        <v>0</v>
      </c>
      <c r="D152" s="53">
        <v>14.4</v>
      </c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</row>
    <row r="153" spans="1:64" s="57" customFormat="1" ht="31.5">
      <c r="A153" s="7" t="s">
        <v>266</v>
      </c>
      <c r="B153" s="19" t="s">
        <v>268</v>
      </c>
      <c r="C153" s="44">
        <f>C154+C155</f>
        <v>0</v>
      </c>
      <c r="D153" s="50">
        <f>D154+D155</f>
        <v>-5043.3</v>
      </c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  <c r="AC153" s="56"/>
      <c r="AD153" s="56"/>
      <c r="AE153" s="56"/>
      <c r="AF153" s="56"/>
      <c r="AG153" s="56"/>
      <c r="AH153" s="56"/>
      <c r="AI153" s="56"/>
      <c r="AJ153" s="56"/>
      <c r="AK153" s="56"/>
      <c r="AL153" s="56"/>
      <c r="AM153" s="56"/>
      <c r="AN153" s="56"/>
      <c r="AO153" s="56"/>
      <c r="AP153" s="56"/>
      <c r="AQ153" s="56"/>
      <c r="AR153" s="56"/>
      <c r="AS153" s="56"/>
      <c r="AT153" s="56"/>
      <c r="AU153" s="56"/>
      <c r="AV153" s="56"/>
      <c r="AW153" s="56"/>
      <c r="AX153" s="56"/>
      <c r="AY153" s="56"/>
      <c r="AZ153" s="56"/>
      <c r="BA153" s="56"/>
      <c r="BB153" s="56"/>
      <c r="BC153" s="56"/>
      <c r="BD153" s="56"/>
      <c r="BE153" s="56"/>
      <c r="BF153" s="56"/>
      <c r="BG153" s="56"/>
      <c r="BH153" s="56"/>
      <c r="BI153" s="56"/>
      <c r="BJ153" s="56"/>
      <c r="BK153" s="56"/>
      <c r="BL153" s="56"/>
    </row>
    <row r="154" spans="1:64" s="5" customFormat="1" ht="36" customHeight="1">
      <c r="A154" s="10" t="s">
        <v>270</v>
      </c>
      <c r="B154" s="24" t="s">
        <v>269</v>
      </c>
      <c r="C154" s="46">
        <v>0</v>
      </c>
      <c r="D154" s="53">
        <v>-387.8</v>
      </c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</row>
    <row r="155" spans="1:64" s="5" customFormat="1" ht="32.25" customHeight="1">
      <c r="A155" s="10" t="s">
        <v>271</v>
      </c>
      <c r="B155" s="24" t="s">
        <v>272</v>
      </c>
      <c r="C155" s="46">
        <v>0</v>
      </c>
      <c r="D155" s="53">
        <v>-4655.5</v>
      </c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</row>
    <row r="156" spans="1:64" s="5" customFormat="1">
      <c r="A156" s="62" t="s">
        <v>9</v>
      </c>
      <c r="B156" s="63"/>
      <c r="C156" s="44">
        <f>C110</f>
        <v>1828982.6</v>
      </c>
      <c r="D156" s="50">
        <f>D110</f>
        <v>427722.89999999991</v>
      </c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</row>
    <row r="157" spans="1:64" s="5" customFormat="1" ht="27.75" customHeight="1" thickBot="1">
      <c r="A157" s="60" t="s">
        <v>8</v>
      </c>
      <c r="B157" s="61"/>
      <c r="C157" s="47">
        <f>C109+C110</f>
        <v>2631504.9000000004</v>
      </c>
      <c r="D157" s="55">
        <f>D109+D110</f>
        <v>588227.59999999986</v>
      </c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</row>
  </sheetData>
  <mergeCells count="10">
    <mergeCell ref="C1:D1"/>
    <mergeCell ref="C2:D2"/>
    <mergeCell ref="A4:D4"/>
    <mergeCell ref="C6:C8"/>
    <mergeCell ref="D6:D8"/>
    <mergeCell ref="A157:B157"/>
    <mergeCell ref="A109:B109"/>
    <mergeCell ref="A6:A8"/>
    <mergeCell ref="B6:B8"/>
    <mergeCell ref="A156:B156"/>
  </mergeCells>
  <phoneticPr fontId="0" type="noConversion"/>
  <pageMargins left="0.98425196850393704" right="0.59055118110236227" top="0.59055118110236227" bottom="0.59055118110236227" header="0.27559055118110237" footer="0"/>
  <pageSetup paperSize="9" scale="60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Делопроизводитель</cp:lastModifiedBy>
  <cp:lastPrinted>2024-04-22T11:37:09Z</cp:lastPrinted>
  <dcterms:created xsi:type="dcterms:W3CDTF">2003-11-13T13:05:02Z</dcterms:created>
  <dcterms:modified xsi:type="dcterms:W3CDTF">2024-04-22T11:37:52Z</dcterms:modified>
</cp:coreProperties>
</file>