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425" windowWidth="11370" windowHeight="6645"/>
  </bookViews>
  <sheets>
    <sheet name="2025-2027" sheetId="6" r:id="rId1"/>
  </sheets>
  <definedNames>
    <definedName name="_xlnm.Print_Titles" localSheetId="0">'2025-2027'!$6:$9</definedName>
    <definedName name="_xlnm.Print_Area" localSheetId="0">'2025-2027'!$A$1:$D$159</definedName>
  </definedNames>
  <calcPr calcId="125725"/>
</workbook>
</file>

<file path=xl/calcChain.xml><?xml version="1.0" encoding="utf-8"?>
<calcChain xmlns="http://schemas.openxmlformats.org/spreadsheetml/2006/main">
  <c r="D51" i="6"/>
  <c r="C51"/>
  <c r="D105" l="1"/>
  <c r="C105"/>
  <c r="C62"/>
  <c r="C61" s="1"/>
  <c r="D58"/>
  <c r="D48" s="1"/>
  <c r="C58"/>
  <c r="C48" s="1"/>
  <c r="D46"/>
  <c r="C46"/>
  <c r="D44"/>
  <c r="C44"/>
  <c r="D36"/>
  <c r="C36"/>
  <c r="D31"/>
  <c r="D34"/>
  <c r="C34"/>
  <c r="C31"/>
  <c r="D25"/>
  <c r="C25"/>
  <c r="C24" s="1"/>
  <c r="D12"/>
  <c r="C12"/>
  <c r="C41" l="1"/>
  <c r="D41"/>
  <c r="D152" l="1"/>
  <c r="C152"/>
  <c r="D149"/>
  <c r="C149"/>
  <c r="D117"/>
  <c r="D133"/>
  <c r="D141"/>
  <c r="D107"/>
  <c r="D104" s="1"/>
  <c r="D24"/>
  <c r="C142" l="1"/>
  <c r="C141" s="1"/>
  <c r="C133" l="1"/>
  <c r="D147" l="1"/>
  <c r="C147"/>
  <c r="C117" l="1"/>
  <c r="D145"/>
  <c r="C145"/>
  <c r="D83" l="1"/>
  <c r="C83"/>
  <c r="D112" l="1"/>
  <c r="D111" s="1"/>
  <c r="D110" s="1"/>
  <c r="D158" s="1"/>
  <c r="C112"/>
  <c r="C111" s="1"/>
  <c r="C158" s="1"/>
  <c r="C110" l="1"/>
  <c r="D72" l="1"/>
  <c r="C72"/>
  <c r="D62"/>
  <c r="D61" s="1"/>
  <c r="C70" l="1"/>
  <c r="D70" l="1"/>
  <c r="C49"/>
  <c r="C76"/>
  <c r="C30"/>
  <c r="C79"/>
  <c r="C75" l="1"/>
  <c r="D49" l="1"/>
  <c r="D79" l="1"/>
  <c r="D76"/>
  <c r="D30"/>
  <c r="D11"/>
  <c r="C42"/>
  <c r="C11"/>
  <c r="C107"/>
  <c r="C104" s="1"/>
  <c r="C39"/>
  <c r="D75" l="1"/>
  <c r="D69"/>
  <c r="C69"/>
  <c r="C10" s="1"/>
  <c r="D10" l="1"/>
  <c r="D109" s="1"/>
  <c r="D159" s="1"/>
  <c r="C109"/>
  <c r="C159" s="1"/>
</calcChain>
</file>

<file path=xl/sharedStrings.xml><?xml version="1.0" encoding="utf-8"?>
<sst xmlns="http://schemas.openxmlformats.org/spreadsheetml/2006/main" count="289" uniqueCount="282">
  <si>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</si>
  <si>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</si>
  <si>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</si>
  <si>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</si>
  <si>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</si>
  <si>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</si>
  <si>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</si>
  <si>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</si>
  <si>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</si>
  <si>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</si>
  <si>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</si>
  <si>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</si>
  <si>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</si>
  <si>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</si>
  <si>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</si>
  <si>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</si>
  <si>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</si>
  <si>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</si>
  <si>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</si>
  <si>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</si>
  <si>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</si>
  <si>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</si>
  <si>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</si>
  <si>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</si>
  <si>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</si>
  <si>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</si>
  <si>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</si>
  <si>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</si>
  <si>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</si>
  <si>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</si>
  <si>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</si>
  <si>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</si>
  <si>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</si>
  <si>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</si>
  <si>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</si>
  <si>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</si>
  <si>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</si>
  <si>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</si>
  <si>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</si>
  <si>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</si>
  <si>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</si>
  <si>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</si>
  <si>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</si>
  <si>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</si>
  <si>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</si>
  <si>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</si>
  <si>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</si>
  <si>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</si>
  <si>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</si>
  <si>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</si>
  <si>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</si>
  <si>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</si>
  <si>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</si>
  <si>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</si>
  <si>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</si>
  <si>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</si>
  <si>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</si>
  <si>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</si>
  <si>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</si>
  <si>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</si>
  <si>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</si>
  <si>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</si>
  <si>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</si>
  <si>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</si>
  <si>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</si>
  <si>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</si>
  <si>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</si>
  <si>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</si>
  <si>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</si>
  <si>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</si>
  <si>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</si>
  <si>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</si>
  <si>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</si>
  <si>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</si>
  <si>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</si>
  <si>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</si>
  <si>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</si>
  <si>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</si>
  <si>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</si>
  <si>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</si>
  <si>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</si>
  <si>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</si>
  <si>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</si>
  <si>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</si>
  <si>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</si>
  <si>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</si>
  <si>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</si>
  <si>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</si>
  <si>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</si>
  <si>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</si>
  <si>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</si>
  <si>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</si>
  <si>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</si>
  <si>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</si>
  <si>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</si>
  <si>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</si>
  <si>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</si>
  <si>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</si>
  <si>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</si>
  <si>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</si>
  <si>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</si>
  <si>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</si>
  <si>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</si>
  <si>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</si>
  <si>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</si>
  <si>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</si>
  <si>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</si>
  <si>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</si>
  <si>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</si>
  <si>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</si>
  <si>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</si>
  <si>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</si>
  <si>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</si>
  <si>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</si>
  <si>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</si>
  <si>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</si>
  <si>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</si>
  <si>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</si>
  <si>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</si>
  <si>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</si>
  <si>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</si>
  <si>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</si>
  <si>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</si>
  <si>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</si>
  <si>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</si>
  <si>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</si>
  <si>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</si>
  <si>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</si>
  <si>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</si>
  <si>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</si>
  <si>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</si>
  <si>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</si>
  <si>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</si>
  <si>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</si>
  <si>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</si>
  <si>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</si>
  <si>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</si>
  <si>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</si>
  <si>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</si>
  <si>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</si>
  <si>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</si>
  <si>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</si>
  <si>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</si>
  <si>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</si>
  <si>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</si>
  <si>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</si>
  <si>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</si>
  <si>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</si>
  <si>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</si>
  <si>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</si>
  <si>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</si>
  <si>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</si>
  <si>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</si>
  <si>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</si>
  <si>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</si>
  <si>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</si>
  <si>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</si>
  <si>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</si>
  <si>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</si>
  <si>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</si>
  <si>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</si>
  <si>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</si>
  <si>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</si>
  <si>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</si>
  <si>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</si>
  <si>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</si>
  <si>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</si>
  <si>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</si>
  <si>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1 01 02080 01 0000 110</t>
  </si>
  <si>
    <t>1 16 01073 01 0000 140</t>
  </si>
  <si>
    <t>2 02 35303 05 0000 150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</si>
  <si>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</si>
  <si>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</si>
  <si>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</si>
  <si>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</si>
  <si>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</si>
  <si>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</si>
  <si>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</si>
  <si>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</si>
  <si>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</si>
  <si>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</si>
  <si>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</si>
  <si>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</si>
  <si>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</si>
  <si>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</si>
  <si>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</si>
  <si>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</si>
  <si>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</si>
  <si>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</si>
  <si>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</si>
  <si>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</si>
  <si>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</si>
  <si>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</si>
  <si>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</si>
  <si>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</si>
  <si>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</si>
  <si>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</si>
  <si>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</si>
  <si>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</si>
  <si>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</si>
  <si>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</si>
  <si>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</si>
  <si>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</si>
  <si>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</si>
  <si>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</si>
  <si>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</si>
  <si>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</si>
  <si>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</si>
  <si>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</si>
  <si>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</si>
  <si>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</si>
  <si>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</si>
  <si>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</si>
  <si>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</si>
  <si>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</si>
  <si>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</si>
  <si>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1 01 02140 01 0000 110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</si>
  <si>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</si>
  <si>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</si>
  <si>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</si>
  <si>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</si>
  <si>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</si>
  <si>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</si>
  <si>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</si>
  <si>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</si>
  <si>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</si>
  <si>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</si>
  <si>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</si>
  <si>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</si>
  <si>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</si>
  <si>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</si>
  <si>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</si>
  <si>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</si>
  <si>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</si>
  <si>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</si>
  <si>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</si>
  <si>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</si>
  <si>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</si>
  <si>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</si>
  <si>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</si>
  <si>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</si>
  <si>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2 02 25116 05 0000 150</t>
  </si>
  <si>
    <t>2 02 25304 05 0000 150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</si>
  <si>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</si>
  <si>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</si>
  <si>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</si>
  <si>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</si>
  <si>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</si>
  <si>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Исполнение по доходам бюджета Череповецкого муниципального района за 1 квартал 2025 года</t>
  </si>
  <si>
    <t>Утверждено на 2025 год (тыс.руб.)</t>
  </si>
  <si>
    <t>Исполнено за 1 квартал 2025 года (тыс.руб.)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</si>
  <si>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</si>
  <si>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 2 статьи 210 Налогового кодекса Российской Федерации, превышающей 5 миллионов рублей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</si>
  <si>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</si>
  <si>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1 17 01 050 05 0000 180</t>
  </si>
  <si>
    <t>Невыясненные поступления, зачисляемые в бюджеты муниципальных районов</t>
  </si>
  <si>
    <t>2 02 15 002 10 0000 150</t>
  </si>
  <si>
    <t>Дотации бюджетам сельских поселений на поддержку мер по обеспечению сбалансированности бюджетов</t>
  </si>
  <si>
    <t>2 18 00000 00 0000 000</t>
  </si>
  <si>
    <t>Доходы бюджетов муниципальных районов от возврата бюджетными учреждениями остатков субсидий прошлых лет</t>
  </si>
  <si>
    <t>2 18 05 010 05 0000 150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</si>
  <si>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</si>
  <si>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</si>
  <si>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</si>
  <si>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</si>
  <si>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субсидий на обеспечение комплексного развития сельских территорий из бюджетов муниципальных районов</t>
  </si>
  <si>
    <t>Возврат остатков субсидий на реализацию мероприятий по модернизации школьных систем образования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</si>
  <si>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</si>
  <si>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1 01 02210 01 0000 110</t>
  </si>
  <si>
    <t>1 01 02230 01 0000 110</t>
  </si>
  <si>
    <t>1 11 05410 05 0000 120</t>
  </si>
  <si>
    <t>1 17 01000 00 0000 180</t>
  </si>
  <si>
    <t>Невыясненные поступления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</si>
  <si>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</si>
  <si>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</si>
  <si>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2 18 60010 05 0000 150</t>
  </si>
  <si>
    <t>2 19 25243 05 0000 150</t>
  </si>
  <si>
    <t>2 19 25304 05 0000 150</t>
  </si>
  <si>
    <t>2 19 25576 05 0000 150</t>
  </si>
  <si>
    <t>2 19 25750 05 0000 150</t>
  </si>
  <si>
    <t>2 19 60010 05 0000 150</t>
  </si>
  <si>
    <t xml:space="preserve">УТВЕРЖДЕНО
постановлением 
администрации района
от 18.04.2025 № 197
(приложение 1)
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</si>
</sst>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1" fillId="3" borderId="3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164" fontId="1" fillId="3" borderId="11" xfId="0" applyNumberFormat="1" applyFont="1" applyFill="1" applyBorder="1"/>
    <xf numFmtId="164" fontId="3" fillId="3" borderId="11" xfId="0" applyNumberFormat="1" applyFont="1" applyFill="1" applyBorder="1"/>
    <xf numFmtId="164" fontId="4" fillId="0" borderId="11" xfId="0" applyNumberFormat="1" applyFont="1" applyFill="1" applyBorder="1"/>
    <xf numFmtId="164" fontId="4" fillId="3" borderId="11" xfId="0" applyNumberFormat="1" applyFont="1" applyFill="1" applyBorder="1"/>
    <xf numFmtId="164" fontId="4" fillId="3" borderId="11" xfId="0" applyNumberFormat="1" applyFont="1" applyFill="1" applyBorder="1" applyAlignment="1">
      <alignment horizontal="right"/>
    </xf>
    <xf numFmtId="164" fontId="1" fillId="3" borderId="13" xfId="0" applyNumberFormat="1" applyFont="1" applyFill="1" applyBorder="1"/>
    <xf numFmtId="0" fontId="1" fillId="2" borderId="1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 wrapText="1"/>
    </xf>
    <xf numFmtId="164" fontId="1" fillId="3" borderId="8" xfId="0" applyNumberFormat="1" applyFont="1" applyFill="1" applyBorder="1"/>
    <xf numFmtId="164" fontId="1" fillId="3" borderId="15" xfId="0" applyNumberFormat="1" applyFont="1" applyFill="1" applyBorder="1"/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3" fillId="0" borderId="9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7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2"/>
  <sheetViews>
    <sheetView tabSelected="1" view="pageBreakPreview" topLeftCell="A144" zoomScaleNormal="85" zoomScaleSheetLayoutView="100" workbookViewId="0">
      <selection sqref="A1:D159"/>
    </sheetView>
  </sheetViews>
  <sheetFormatPr defaultRowHeight="15.75"/>
  <cols>
    <col min="1" max="1" width="24.28515625" style="1" customWidth="1"/>
    <col min="2" max="2" width="72" style="23" customWidth="1"/>
    <col min="3" max="3" width="15.140625" style="4" customWidth="1"/>
    <col min="4" max="4" width="15.140625" style="3" customWidth="1"/>
    <col min="5" max="65" width="9.140625" style="3" customWidth="1"/>
    <col min="66" max="16384" width="9.140625" style="2"/>
  </cols>
  <sheetData>
    <row r="1" spans="1:65" ht="111.75" customHeight="1">
      <c r="C1" s="75" t="s">
        <v>281</v>
      </c>
      <c r="D1" s="75"/>
    </row>
    <row r="2" spans="1:65" ht="34.5" customHeight="1">
      <c r="C2" s="60"/>
      <c r="D2" s="60"/>
    </row>
    <row r="3" spans="1:65" ht="50.25" hidden="1" customHeight="1">
      <c r="B3" s="17"/>
      <c r="C3" s="24"/>
    </row>
    <row r="4" spans="1:65" ht="36" customHeight="1">
      <c r="A4" s="61" t="s">
        <v>248</v>
      </c>
      <c r="B4" s="61"/>
      <c r="C4" s="61"/>
      <c r="D4" s="61"/>
    </row>
    <row r="5" spans="1:65" ht="10.5" customHeight="1" thickBot="1">
      <c r="B5" s="17"/>
    </row>
    <row r="6" spans="1:65" s="5" customFormat="1" ht="18" customHeight="1">
      <c r="A6" s="64" t="s">
        <v>13</v>
      </c>
      <c r="B6" s="66" t="s">
        <v>117</v>
      </c>
      <c r="C6" s="71" t="s">
        <v>249</v>
      </c>
      <c r="D6" s="73" t="s">
        <v>250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</row>
    <row r="7" spans="1:65" s="5" customFormat="1">
      <c r="A7" s="65"/>
      <c r="B7" s="67"/>
      <c r="C7" s="72"/>
      <c r="D7" s="74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</row>
    <row r="8" spans="1:65" s="5" customFormat="1" ht="17.25" customHeight="1">
      <c r="A8" s="65"/>
      <c r="B8" s="68"/>
      <c r="C8" s="72"/>
      <c r="D8" s="7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</row>
    <row r="9" spans="1:65" s="5" customFormat="1" ht="14.25" customHeight="1">
      <c r="A9" s="48">
        <v>1</v>
      </c>
      <c r="B9" s="6">
        <v>2</v>
      </c>
      <c r="C9" s="35">
        <v>3</v>
      </c>
      <c r="D9" s="49">
        <v>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</row>
    <row r="10" spans="1:65" s="5" customFormat="1" ht="18.75" customHeight="1">
      <c r="A10" s="7" t="s">
        <v>17</v>
      </c>
      <c r="B10" s="18" t="s">
        <v>118</v>
      </c>
      <c r="C10" s="43">
        <f>C11+C24+C30+C41+C48+C61+C69+C75+C104+C83</f>
        <v>708251</v>
      </c>
      <c r="D10" s="50">
        <f>D11+D24+D30+D41+D48+D61+D69+D75+D104+D83</f>
        <v>131869.50000000003</v>
      </c>
      <c r="E10" s="4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65" s="5" customFormat="1" ht="15.75" customHeight="1">
      <c r="A11" s="8" t="s">
        <v>16</v>
      </c>
      <c r="B11" s="18" t="s">
        <v>4</v>
      </c>
      <c r="C11" s="43">
        <f>C12</f>
        <v>445130</v>
      </c>
      <c r="D11" s="50">
        <f>D12</f>
        <v>79378.8</v>
      </c>
      <c r="E11" s="4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1:65" s="5" customFormat="1" ht="18.75" customHeight="1">
      <c r="A12" s="9" t="s">
        <v>18</v>
      </c>
      <c r="B12" s="19" t="s">
        <v>0</v>
      </c>
      <c r="C12" s="44">
        <f>SUM(C13:C23)</f>
        <v>445130</v>
      </c>
      <c r="D12" s="51">
        <f>SUM(D13:D23)</f>
        <v>79378.8</v>
      </c>
      <c r="E12" s="4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</row>
    <row r="13" spans="1:65" s="26" customFormat="1" ht="206.25" customHeight="1">
      <c r="A13" s="13" t="s">
        <v>38</v>
      </c>
      <c r="B13" s="22" t="s">
        <v>234</v>
      </c>
      <c r="C13" s="36">
        <v>410889</v>
      </c>
      <c r="D13" s="52">
        <v>66845.899999999994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</row>
    <row r="14" spans="1:65" s="26" customFormat="1" ht="157.5">
      <c r="A14" s="13" t="s">
        <v>63</v>
      </c>
      <c r="B14" s="22" t="s">
        <v>235</v>
      </c>
      <c r="C14" s="36">
        <v>2129</v>
      </c>
      <c r="D14" s="52">
        <v>4.5999999999999996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</row>
    <row r="15" spans="1:65" s="26" customFormat="1" ht="123" customHeight="1">
      <c r="A15" s="13" t="s">
        <v>39</v>
      </c>
      <c r="B15" s="22" t="s">
        <v>236</v>
      </c>
      <c r="C15" s="36">
        <v>12773</v>
      </c>
      <c r="D15" s="52">
        <v>1107.7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</row>
    <row r="16" spans="1:65" s="26" customFormat="1" ht="141.75">
      <c r="A16" s="13" t="s">
        <v>40</v>
      </c>
      <c r="B16" s="22" t="s">
        <v>237</v>
      </c>
      <c r="C16" s="36">
        <v>1509</v>
      </c>
      <c r="D16" s="52">
        <v>313.8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</row>
    <row r="17" spans="1:65" s="26" customFormat="1" ht="252.75" customHeight="1">
      <c r="A17" s="13" t="s">
        <v>168</v>
      </c>
      <c r="B17" s="47" t="s">
        <v>238</v>
      </c>
      <c r="C17" s="36">
        <v>8475</v>
      </c>
      <c r="D17" s="52">
        <v>12.9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</row>
    <row r="18" spans="1:65" s="26" customFormat="1" ht="110.25">
      <c r="A18" s="13" t="s">
        <v>215</v>
      </c>
      <c r="B18" s="22" t="s">
        <v>239</v>
      </c>
      <c r="C18" s="36">
        <v>788</v>
      </c>
      <c r="D18" s="52">
        <v>236.6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</row>
    <row r="19" spans="1:65" s="26" customFormat="1" ht="96.75" customHeight="1">
      <c r="A19" s="13" t="s">
        <v>216</v>
      </c>
      <c r="B19" s="22" t="s">
        <v>240</v>
      </c>
      <c r="C19" s="36">
        <v>6385</v>
      </c>
      <c r="D19" s="52">
        <v>231.2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</row>
    <row r="20" spans="1:65" s="26" customFormat="1" ht="281.25" customHeight="1">
      <c r="A20" s="13" t="s">
        <v>230</v>
      </c>
      <c r="B20" s="22" t="s">
        <v>231</v>
      </c>
      <c r="C20" s="36">
        <v>858</v>
      </c>
      <c r="D20" s="52">
        <v>0.1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</row>
    <row r="21" spans="1:65" s="26" customFormat="1" ht="282" customHeight="1">
      <c r="A21" s="13" t="s">
        <v>232</v>
      </c>
      <c r="B21" s="22" t="s">
        <v>233</v>
      </c>
      <c r="C21" s="36">
        <v>1324</v>
      </c>
      <c r="D21" s="52">
        <v>0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</row>
    <row r="22" spans="1:65" s="26" customFormat="1" ht="50.25" customHeight="1">
      <c r="A22" s="13" t="s">
        <v>268</v>
      </c>
      <c r="B22" s="22" t="s">
        <v>251</v>
      </c>
      <c r="C22" s="36">
        <v>0</v>
      </c>
      <c r="D22" s="52">
        <v>10625.5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</row>
    <row r="23" spans="1:65" s="26" customFormat="1" ht="65.25" customHeight="1">
      <c r="A23" s="13" t="s">
        <v>269</v>
      </c>
      <c r="B23" s="22" t="s">
        <v>252</v>
      </c>
      <c r="C23" s="36">
        <v>0</v>
      </c>
      <c r="D23" s="52">
        <v>0.5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</row>
    <row r="24" spans="1:65" s="16" customFormat="1" ht="31.5">
      <c r="A24" s="27" t="s">
        <v>71</v>
      </c>
      <c r="B24" s="21" t="s">
        <v>72</v>
      </c>
      <c r="C24" s="43">
        <f>C25</f>
        <v>67571.999999999985</v>
      </c>
      <c r="D24" s="50">
        <f>D25</f>
        <v>15395.599999999999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</row>
    <row r="25" spans="1:65" s="16" customFormat="1" ht="31.5">
      <c r="A25" s="28" t="s">
        <v>73</v>
      </c>
      <c r="B25" s="19" t="s">
        <v>74</v>
      </c>
      <c r="C25" s="44">
        <f>SUM(C26:C29)</f>
        <v>67571.999999999985</v>
      </c>
      <c r="D25" s="51">
        <f>SUM(D26:D29)</f>
        <v>15395.599999999999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</row>
    <row r="26" spans="1:65" s="26" customFormat="1" ht="98.25" customHeight="1">
      <c r="A26" s="13" t="s">
        <v>154</v>
      </c>
      <c r="B26" s="22" t="s">
        <v>171</v>
      </c>
      <c r="C26" s="45">
        <v>35070</v>
      </c>
      <c r="D26" s="53">
        <v>7567.3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</row>
    <row r="27" spans="1:65" s="26" customFormat="1" ht="109.5" customHeight="1">
      <c r="A27" s="13" t="s">
        <v>139</v>
      </c>
      <c r="B27" s="22" t="s">
        <v>172</v>
      </c>
      <c r="C27" s="45">
        <v>202.7</v>
      </c>
      <c r="D27" s="53">
        <v>43.1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</row>
    <row r="28" spans="1:65" s="26" customFormat="1" ht="101.25" customHeight="1">
      <c r="A28" s="13" t="s">
        <v>140</v>
      </c>
      <c r="B28" s="22" t="s">
        <v>214</v>
      </c>
      <c r="C28" s="45">
        <v>36826.6</v>
      </c>
      <c r="D28" s="53">
        <v>8436.4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</row>
    <row r="29" spans="1:65" s="26" customFormat="1" ht="98.25" customHeight="1">
      <c r="A29" s="13" t="s">
        <v>141</v>
      </c>
      <c r="B29" s="22" t="s">
        <v>173</v>
      </c>
      <c r="C29" s="45">
        <v>-4527.3</v>
      </c>
      <c r="D29" s="53">
        <v>-651.20000000000005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</row>
    <row r="30" spans="1:65" s="16" customFormat="1" ht="17.25" customHeight="1">
      <c r="A30" s="14" t="s">
        <v>19</v>
      </c>
      <c r="B30" s="21" t="s">
        <v>1</v>
      </c>
      <c r="C30" s="43">
        <f>C31+C34+C36</f>
        <v>108191</v>
      </c>
      <c r="D30" s="50">
        <f>D31+D34+D36</f>
        <v>12819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</row>
    <row r="31" spans="1:65" s="16" customFormat="1" ht="31.5">
      <c r="A31" s="28" t="s">
        <v>85</v>
      </c>
      <c r="B31" s="29" t="s">
        <v>86</v>
      </c>
      <c r="C31" s="44">
        <f>SUM(C32:C33)</f>
        <v>102821</v>
      </c>
      <c r="D31" s="51">
        <f>SUM(D32:D33)</f>
        <v>8646.7000000000007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</row>
    <row r="32" spans="1:65" s="26" customFormat="1" ht="31.5">
      <c r="A32" s="13" t="s">
        <v>100</v>
      </c>
      <c r="B32" s="22" t="s">
        <v>87</v>
      </c>
      <c r="C32" s="45">
        <v>77320</v>
      </c>
      <c r="D32" s="53">
        <v>2374.1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</row>
    <row r="33" spans="1:65" s="26" customFormat="1" ht="63">
      <c r="A33" s="13" t="s">
        <v>101</v>
      </c>
      <c r="B33" s="22" t="s">
        <v>174</v>
      </c>
      <c r="C33" s="45">
        <v>25501</v>
      </c>
      <c r="D33" s="53">
        <v>6272.6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</row>
    <row r="34" spans="1:65" s="26" customFormat="1">
      <c r="A34" s="28" t="s">
        <v>20</v>
      </c>
      <c r="B34" s="29" t="s">
        <v>3</v>
      </c>
      <c r="C34" s="44">
        <f>C35</f>
        <v>595</v>
      </c>
      <c r="D34" s="51">
        <f>D35</f>
        <v>394.3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</row>
    <row r="35" spans="1:65" s="26" customFormat="1">
      <c r="A35" s="13" t="s">
        <v>49</v>
      </c>
      <c r="B35" s="22" t="s">
        <v>3</v>
      </c>
      <c r="C35" s="45">
        <v>595</v>
      </c>
      <c r="D35" s="53">
        <v>394.3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</row>
    <row r="36" spans="1:65" s="26" customFormat="1" ht="31.5">
      <c r="A36" s="28" t="s">
        <v>68</v>
      </c>
      <c r="B36" s="29" t="s">
        <v>69</v>
      </c>
      <c r="C36" s="44">
        <f>C37</f>
        <v>4775</v>
      </c>
      <c r="D36" s="51">
        <f>D37</f>
        <v>3778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</row>
    <row r="37" spans="1:65" s="26" customFormat="1" ht="31.5">
      <c r="A37" s="13" t="s">
        <v>70</v>
      </c>
      <c r="B37" s="22" t="s">
        <v>155</v>
      </c>
      <c r="C37" s="45">
        <v>4775</v>
      </c>
      <c r="D37" s="53">
        <v>3778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</row>
    <row r="38" spans="1:65" s="26" customFormat="1" ht="32.25" hidden="1" customHeight="1">
      <c r="A38" s="13" t="s">
        <v>50</v>
      </c>
      <c r="B38" s="22" t="s">
        <v>51</v>
      </c>
      <c r="C38" s="45"/>
      <c r="D38" s="53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</row>
    <row r="39" spans="1:65" s="16" customFormat="1" ht="21.75" hidden="1" customHeight="1">
      <c r="A39" s="28" t="s">
        <v>21</v>
      </c>
      <c r="B39" s="29" t="s">
        <v>12</v>
      </c>
      <c r="C39" s="44">
        <f>C40</f>
        <v>0</v>
      </c>
      <c r="D39" s="51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</row>
    <row r="40" spans="1:65" s="26" customFormat="1" ht="15" hidden="1" customHeight="1">
      <c r="A40" s="13" t="s">
        <v>22</v>
      </c>
      <c r="B40" s="22" t="s">
        <v>14</v>
      </c>
      <c r="C40" s="45"/>
      <c r="D40" s="53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</row>
    <row r="41" spans="1:65" s="16" customFormat="1" ht="15" customHeight="1">
      <c r="A41" s="14" t="s">
        <v>41</v>
      </c>
      <c r="B41" s="21" t="s">
        <v>42</v>
      </c>
      <c r="C41" s="43">
        <f>C44+C46</f>
        <v>699</v>
      </c>
      <c r="D41" s="50">
        <f>D44+D46</f>
        <v>213.9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</row>
    <row r="42" spans="1:65" s="16" customFormat="1" ht="31.5" hidden="1">
      <c r="A42" s="28" t="s">
        <v>88</v>
      </c>
      <c r="B42" s="29" t="s">
        <v>89</v>
      </c>
      <c r="C42" s="44">
        <f>C43</f>
        <v>0</v>
      </c>
      <c r="D42" s="51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</row>
    <row r="43" spans="1:65" s="26" customFormat="1" ht="47.25" hidden="1">
      <c r="A43" s="13" t="s">
        <v>90</v>
      </c>
      <c r="B43" s="22" t="s">
        <v>91</v>
      </c>
      <c r="C43" s="45"/>
      <c r="D43" s="53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</row>
    <row r="44" spans="1:65" s="26" customFormat="1" ht="31.5">
      <c r="A44" s="28" t="s">
        <v>88</v>
      </c>
      <c r="B44" s="29" t="s">
        <v>89</v>
      </c>
      <c r="C44" s="44">
        <f>C45</f>
        <v>669</v>
      </c>
      <c r="D44" s="51">
        <f>D45</f>
        <v>193.9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</row>
    <row r="45" spans="1:65" s="26" customFormat="1" ht="47.25">
      <c r="A45" s="13" t="s">
        <v>90</v>
      </c>
      <c r="B45" s="22" t="s">
        <v>91</v>
      </c>
      <c r="C45" s="45">
        <v>669</v>
      </c>
      <c r="D45" s="53">
        <v>193.9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</row>
    <row r="46" spans="1:65" s="16" customFormat="1" ht="31.5">
      <c r="A46" s="28" t="s">
        <v>43</v>
      </c>
      <c r="B46" s="29" t="s">
        <v>44</v>
      </c>
      <c r="C46" s="44">
        <f>C47</f>
        <v>30</v>
      </c>
      <c r="D46" s="51">
        <f>D47</f>
        <v>20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</row>
    <row r="47" spans="1:65" s="26" customFormat="1" ht="31.5">
      <c r="A47" s="13" t="s">
        <v>64</v>
      </c>
      <c r="B47" s="22" t="s">
        <v>65</v>
      </c>
      <c r="C47" s="45">
        <v>30</v>
      </c>
      <c r="D47" s="53">
        <v>20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</row>
    <row r="48" spans="1:65" s="16" customFormat="1" ht="31.5">
      <c r="A48" s="14" t="s">
        <v>23</v>
      </c>
      <c r="B48" s="21" t="s">
        <v>5</v>
      </c>
      <c r="C48" s="50">
        <f>C51+C56+C57+C58</f>
        <v>32678</v>
      </c>
      <c r="D48" s="50">
        <f>D51+D56+D57+D58</f>
        <v>7945.1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</row>
    <row r="49" spans="1:65" s="16" customFormat="1" ht="63" hidden="1">
      <c r="A49" s="28" t="s">
        <v>75</v>
      </c>
      <c r="B49" s="29" t="s">
        <v>76</v>
      </c>
      <c r="C49" s="44">
        <f>C50</f>
        <v>0</v>
      </c>
      <c r="D49" s="51">
        <f t="shared" ref="D49" si="0">D50</f>
        <v>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</row>
    <row r="50" spans="1:65" s="16" customFormat="1" ht="47.25" hidden="1">
      <c r="A50" s="13" t="s">
        <v>80</v>
      </c>
      <c r="B50" s="22" t="s">
        <v>77</v>
      </c>
      <c r="C50" s="45"/>
      <c r="D50" s="53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</row>
    <row r="51" spans="1:65" s="16" customFormat="1" ht="78.75">
      <c r="A51" s="28" t="s">
        <v>24</v>
      </c>
      <c r="B51" s="29" t="s">
        <v>156</v>
      </c>
      <c r="C51" s="44">
        <f>C52+C53+C54+C55</f>
        <v>30248</v>
      </c>
      <c r="D51" s="44">
        <f>D52+D53+D54+D55</f>
        <v>6997.1</v>
      </c>
      <c r="E51" s="15"/>
      <c r="F51" s="30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</row>
    <row r="52" spans="1:65" s="26" customFormat="1" ht="81" customHeight="1">
      <c r="A52" s="13" t="s">
        <v>112</v>
      </c>
      <c r="B52" s="22" t="s">
        <v>113</v>
      </c>
      <c r="C52" s="45">
        <v>28462</v>
      </c>
      <c r="D52" s="53">
        <v>6295</v>
      </c>
      <c r="E52" s="42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</row>
    <row r="53" spans="1:65" s="26" customFormat="1" ht="66" customHeight="1">
      <c r="A53" s="13" t="s">
        <v>81</v>
      </c>
      <c r="B53" s="22" t="s">
        <v>96</v>
      </c>
      <c r="C53" s="45">
        <v>431</v>
      </c>
      <c r="D53" s="53">
        <v>28.6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</row>
    <row r="54" spans="1:65" s="26" customFormat="1" ht="63">
      <c r="A54" s="13" t="s">
        <v>83</v>
      </c>
      <c r="B54" s="22" t="s">
        <v>45</v>
      </c>
      <c r="C54" s="45">
        <v>160</v>
      </c>
      <c r="D54" s="53">
        <v>149.6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</row>
    <row r="55" spans="1:65" s="26" customFormat="1" ht="31.5">
      <c r="A55" s="13" t="s">
        <v>84</v>
      </c>
      <c r="B55" s="22" t="s">
        <v>97</v>
      </c>
      <c r="C55" s="45">
        <v>1195</v>
      </c>
      <c r="D55" s="53">
        <v>523.9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</row>
    <row r="56" spans="1:65" s="26" customFormat="1" ht="126">
      <c r="A56" s="13" t="s">
        <v>127</v>
      </c>
      <c r="B56" s="22" t="s">
        <v>128</v>
      </c>
      <c r="C56" s="45">
        <v>0</v>
      </c>
      <c r="D56" s="53">
        <v>0.3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</row>
    <row r="57" spans="1:65" s="26" customFormat="1" ht="157.5">
      <c r="A57" s="13" t="s">
        <v>270</v>
      </c>
      <c r="B57" s="22" t="s">
        <v>253</v>
      </c>
      <c r="C57" s="45">
        <v>0</v>
      </c>
      <c r="D57" s="53">
        <v>10.5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</row>
    <row r="58" spans="1:65" s="16" customFormat="1" ht="78.75">
      <c r="A58" s="28" t="s">
        <v>105</v>
      </c>
      <c r="B58" s="29" t="s">
        <v>104</v>
      </c>
      <c r="C58" s="44">
        <f>C59+C60</f>
        <v>2430</v>
      </c>
      <c r="D58" s="51">
        <f>D59+D60</f>
        <v>937.2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</row>
    <row r="59" spans="1:65" s="26" customFormat="1" ht="78.75">
      <c r="A59" s="13" t="s">
        <v>102</v>
      </c>
      <c r="B59" s="22" t="s">
        <v>103</v>
      </c>
      <c r="C59" s="45">
        <v>1700</v>
      </c>
      <c r="D59" s="53">
        <v>628.5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</row>
    <row r="60" spans="1:65" s="26" customFormat="1" ht="94.5">
      <c r="A60" s="13" t="s">
        <v>212</v>
      </c>
      <c r="B60" s="22" t="s">
        <v>213</v>
      </c>
      <c r="C60" s="45">
        <v>730</v>
      </c>
      <c r="D60" s="53">
        <v>308.7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</row>
    <row r="61" spans="1:65" s="16" customFormat="1" ht="18.75" customHeight="1">
      <c r="A61" s="14" t="s">
        <v>60</v>
      </c>
      <c r="B61" s="21" t="s">
        <v>6</v>
      </c>
      <c r="C61" s="43">
        <f>SUM(C62)</f>
        <v>31702</v>
      </c>
      <c r="D61" s="50">
        <f>SUM(D62)</f>
        <v>1454.8000000000002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</row>
    <row r="62" spans="1:65" s="16" customFormat="1" ht="21" customHeight="1">
      <c r="A62" s="28" t="s">
        <v>25</v>
      </c>
      <c r="B62" s="29" t="s">
        <v>2</v>
      </c>
      <c r="C62" s="44">
        <f>C63+C66+C67+C68</f>
        <v>31702</v>
      </c>
      <c r="D62" s="51">
        <f>D63+D66+D67+D68</f>
        <v>1454.8000000000002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</row>
    <row r="63" spans="1:65" s="26" customFormat="1" ht="31.5">
      <c r="A63" s="13" t="s">
        <v>53</v>
      </c>
      <c r="B63" s="22" t="s">
        <v>175</v>
      </c>
      <c r="C63" s="45">
        <v>32</v>
      </c>
      <c r="D63" s="53">
        <v>110.5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</row>
    <row r="64" spans="1:65" s="26" customFormat="1" ht="30.75" hidden="1" customHeight="1">
      <c r="A64" s="13" t="s">
        <v>106</v>
      </c>
      <c r="B64" s="22" t="s">
        <v>107</v>
      </c>
      <c r="C64" s="45"/>
      <c r="D64" s="53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</row>
    <row r="65" spans="1:65" s="26" customFormat="1" hidden="1">
      <c r="A65" s="13" t="s">
        <v>66</v>
      </c>
      <c r="B65" s="22" t="s">
        <v>67</v>
      </c>
      <c r="C65" s="45"/>
      <c r="D65" s="53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</row>
    <row r="66" spans="1:65" s="26" customFormat="1">
      <c r="A66" s="13" t="s">
        <v>66</v>
      </c>
      <c r="B66" s="22" t="s">
        <v>161</v>
      </c>
      <c r="C66" s="45">
        <v>951</v>
      </c>
      <c r="D66" s="53">
        <v>7.5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</row>
    <row r="67" spans="1:65" s="26" customFormat="1">
      <c r="A67" s="13" t="s">
        <v>121</v>
      </c>
      <c r="B67" s="22" t="s">
        <v>122</v>
      </c>
      <c r="C67" s="45">
        <v>30560</v>
      </c>
      <c r="D67" s="53">
        <v>1212.9000000000001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</row>
    <row r="68" spans="1:65" s="26" customFormat="1">
      <c r="A68" s="13" t="s">
        <v>148</v>
      </c>
      <c r="B68" s="22" t="s">
        <v>149</v>
      </c>
      <c r="C68" s="45">
        <v>159</v>
      </c>
      <c r="D68" s="53">
        <v>123.9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M68" s="25"/>
    </row>
    <row r="69" spans="1:65" s="31" customFormat="1" ht="31.5">
      <c r="A69" s="14" t="s">
        <v>26</v>
      </c>
      <c r="B69" s="21" t="s">
        <v>54</v>
      </c>
      <c r="C69" s="43">
        <f>C70+C72</f>
        <v>6111</v>
      </c>
      <c r="D69" s="50">
        <f>D70+D72</f>
        <v>7097.4999999999991</v>
      </c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</row>
    <row r="70" spans="1:65" s="16" customFormat="1">
      <c r="A70" s="28" t="s">
        <v>92</v>
      </c>
      <c r="B70" s="29" t="s">
        <v>93</v>
      </c>
      <c r="C70" s="44">
        <f>C71</f>
        <v>5701</v>
      </c>
      <c r="D70" s="51">
        <f>D71</f>
        <v>1191.2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</row>
    <row r="71" spans="1:65" s="26" customFormat="1" ht="31.5">
      <c r="A71" s="13" t="s">
        <v>94</v>
      </c>
      <c r="B71" s="22" t="s">
        <v>95</v>
      </c>
      <c r="C71" s="45">
        <v>5701</v>
      </c>
      <c r="D71" s="53">
        <v>1191.2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</row>
    <row r="72" spans="1:65" s="16" customFormat="1" ht="21" customHeight="1">
      <c r="A72" s="28" t="s">
        <v>57</v>
      </c>
      <c r="B72" s="29" t="s">
        <v>58</v>
      </c>
      <c r="C72" s="44">
        <f>C74+C73</f>
        <v>410</v>
      </c>
      <c r="D72" s="51">
        <f>D74+D73</f>
        <v>5906.2999999999993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</row>
    <row r="73" spans="1:65" s="16" customFormat="1" ht="37.5" customHeight="1">
      <c r="A73" s="13" t="s">
        <v>217</v>
      </c>
      <c r="B73" s="22" t="s">
        <v>163</v>
      </c>
      <c r="C73" s="45">
        <v>190</v>
      </c>
      <c r="D73" s="53">
        <v>79.400000000000006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</row>
    <row r="74" spans="1:65" s="26" customFormat="1" ht="31.5">
      <c r="A74" s="13" t="s">
        <v>55</v>
      </c>
      <c r="B74" s="22" t="s">
        <v>56</v>
      </c>
      <c r="C74" s="45">
        <v>220</v>
      </c>
      <c r="D74" s="53">
        <v>5826.9</v>
      </c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</row>
    <row r="75" spans="1:65" s="31" customFormat="1" ht="21" customHeight="1">
      <c r="A75" s="14" t="s">
        <v>27</v>
      </c>
      <c r="B75" s="21" t="s">
        <v>15</v>
      </c>
      <c r="C75" s="43">
        <f>C76+C79</f>
        <v>12156</v>
      </c>
      <c r="D75" s="50">
        <f>D76+D79</f>
        <v>6824.9000000000005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</row>
    <row r="76" spans="1:65" s="16" customFormat="1" ht="78.75">
      <c r="A76" s="28" t="s">
        <v>61</v>
      </c>
      <c r="B76" s="29" t="s">
        <v>176</v>
      </c>
      <c r="C76" s="44">
        <f>C77+C78</f>
        <v>1999</v>
      </c>
      <c r="D76" s="51">
        <f>D77+D78</f>
        <v>52.6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</row>
    <row r="77" spans="1:65" s="33" customFormat="1" ht="94.5">
      <c r="A77" s="13" t="s">
        <v>59</v>
      </c>
      <c r="B77" s="22" t="s">
        <v>46</v>
      </c>
      <c r="C77" s="45">
        <v>1999</v>
      </c>
      <c r="D77" s="53">
        <v>52.6</v>
      </c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</row>
    <row r="78" spans="1:65" s="33" customFormat="1" ht="28.5" hidden="1" customHeight="1">
      <c r="A78" s="13" t="s">
        <v>78</v>
      </c>
      <c r="B78" s="22" t="s">
        <v>79</v>
      </c>
      <c r="C78" s="45"/>
      <c r="D78" s="53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</row>
    <row r="79" spans="1:65" s="31" customFormat="1" ht="31.5">
      <c r="A79" s="28" t="s">
        <v>34</v>
      </c>
      <c r="B79" s="29" t="s">
        <v>177</v>
      </c>
      <c r="C79" s="44">
        <f>C80+C81+C82</f>
        <v>10157</v>
      </c>
      <c r="D79" s="51">
        <f>D80+D81+D82</f>
        <v>6772.3</v>
      </c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</row>
    <row r="80" spans="1:65" s="26" customFormat="1" ht="63">
      <c r="A80" s="13" t="s">
        <v>114</v>
      </c>
      <c r="B80" s="22" t="s">
        <v>115</v>
      </c>
      <c r="C80" s="45">
        <v>8200</v>
      </c>
      <c r="D80" s="53">
        <v>5992.8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  <c r="BK80" s="25"/>
      <c r="BL80" s="25"/>
      <c r="BM80" s="25"/>
    </row>
    <row r="81" spans="1:65" s="26" customFormat="1" ht="54" customHeight="1">
      <c r="A81" s="13" t="s">
        <v>37</v>
      </c>
      <c r="B81" s="22" t="s">
        <v>52</v>
      </c>
      <c r="C81" s="45">
        <v>1082</v>
      </c>
      <c r="D81" s="53">
        <v>299.39999999999998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</row>
    <row r="82" spans="1:65" s="26" customFormat="1" ht="94.5">
      <c r="A82" s="13" t="s">
        <v>119</v>
      </c>
      <c r="B82" s="22" t="s">
        <v>120</v>
      </c>
      <c r="C82" s="45">
        <v>875</v>
      </c>
      <c r="D82" s="53">
        <v>480.1</v>
      </c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</row>
    <row r="83" spans="1:65" s="26" customFormat="1" ht="18" customHeight="1">
      <c r="A83" s="14" t="s">
        <v>36</v>
      </c>
      <c r="B83" s="21" t="s">
        <v>35</v>
      </c>
      <c r="C83" s="43">
        <f>SUM(C84:C99)</f>
        <v>4012</v>
      </c>
      <c r="D83" s="50">
        <f t="shared" ref="D83" si="1">SUM(D84:D99)</f>
        <v>457.2</v>
      </c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</row>
    <row r="84" spans="1:65" s="26" customFormat="1" ht="84.75" customHeight="1">
      <c r="A84" s="13" t="s">
        <v>164</v>
      </c>
      <c r="B84" s="22" t="s">
        <v>179</v>
      </c>
      <c r="C84" s="45">
        <v>10</v>
      </c>
      <c r="D84" s="53">
        <v>-4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</row>
    <row r="85" spans="1:65" s="26" customFormat="1" ht="95.25" customHeight="1">
      <c r="A85" s="13" t="s">
        <v>165</v>
      </c>
      <c r="B85" s="22" t="s">
        <v>180</v>
      </c>
      <c r="C85" s="45">
        <v>5</v>
      </c>
      <c r="D85" s="53">
        <v>3.3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</row>
    <row r="86" spans="1:65" s="26" customFormat="1" ht="84" hidden="1" customHeight="1">
      <c r="A86" s="13" t="s">
        <v>169</v>
      </c>
      <c r="B86" s="22" t="s">
        <v>181</v>
      </c>
      <c r="C86" s="45"/>
      <c r="D86" s="53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</row>
    <row r="87" spans="1:65" s="26" customFormat="1" ht="84" hidden="1" customHeight="1">
      <c r="A87" s="13" t="s">
        <v>178</v>
      </c>
      <c r="B87" s="22" t="s">
        <v>182</v>
      </c>
      <c r="C87" s="45"/>
      <c r="D87" s="53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25"/>
      <c r="BL87" s="25"/>
      <c r="BM87" s="25"/>
    </row>
    <row r="88" spans="1:65" s="26" customFormat="1" ht="96" hidden="1" customHeight="1">
      <c r="A88" s="13" t="s">
        <v>219</v>
      </c>
      <c r="B88" s="22" t="s">
        <v>218</v>
      </c>
      <c r="C88" s="45"/>
      <c r="D88" s="53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</row>
    <row r="89" spans="1:65" s="26" customFormat="1" ht="110.25" hidden="1">
      <c r="A89" s="13" t="s">
        <v>220</v>
      </c>
      <c r="B89" s="22" t="s">
        <v>221</v>
      </c>
      <c r="C89" s="45"/>
      <c r="D89" s="53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25"/>
      <c r="BL89" s="25"/>
      <c r="BM89" s="25"/>
    </row>
    <row r="90" spans="1:65" s="26" customFormat="1" ht="78.75" hidden="1">
      <c r="A90" s="13" t="s">
        <v>222</v>
      </c>
      <c r="B90" s="22" t="s">
        <v>223</v>
      </c>
      <c r="C90" s="45"/>
      <c r="D90" s="53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</row>
    <row r="91" spans="1:65" s="26" customFormat="1" ht="78.75">
      <c r="A91" s="13" t="s">
        <v>150</v>
      </c>
      <c r="B91" s="22" t="s">
        <v>183</v>
      </c>
      <c r="C91" s="45">
        <v>15</v>
      </c>
      <c r="D91" s="53">
        <v>-1.6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25"/>
      <c r="BL91" s="25"/>
      <c r="BM91" s="25"/>
    </row>
    <row r="92" spans="1:65" s="26" customFormat="1" hidden="1">
      <c r="A92" s="13"/>
      <c r="B92" s="22"/>
      <c r="C92" s="45"/>
      <c r="D92" s="53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5"/>
      <c r="BL92" s="25"/>
      <c r="BM92" s="25"/>
    </row>
    <row r="93" spans="1:65" s="26" customFormat="1" ht="45.75" hidden="1" customHeight="1">
      <c r="A93" s="13"/>
      <c r="B93" s="22"/>
      <c r="C93" s="45"/>
      <c r="D93" s="53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</row>
    <row r="94" spans="1:65" s="26" customFormat="1" ht="33" hidden="1" customHeight="1">
      <c r="A94" s="13"/>
      <c r="B94" s="22"/>
      <c r="C94" s="45"/>
      <c r="D94" s="53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</row>
    <row r="95" spans="1:65" s="26" customFormat="1" ht="45.75" customHeight="1">
      <c r="A95" s="13" t="s">
        <v>224</v>
      </c>
      <c r="B95" s="22" t="s">
        <v>184</v>
      </c>
      <c r="C95" s="45">
        <v>50</v>
      </c>
      <c r="D95" s="53">
        <v>11.9</v>
      </c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5"/>
      <c r="BL95" s="25"/>
      <c r="BM95" s="25"/>
    </row>
    <row r="96" spans="1:65" s="26" customFormat="1" ht="78.75">
      <c r="A96" s="13" t="s">
        <v>153</v>
      </c>
      <c r="B96" s="22" t="s">
        <v>152</v>
      </c>
      <c r="C96" s="45">
        <v>150</v>
      </c>
      <c r="D96" s="53">
        <v>16.899999999999999</v>
      </c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</row>
    <row r="97" spans="1:65" s="26" customFormat="1" ht="63" hidden="1">
      <c r="A97" s="13" t="s">
        <v>187</v>
      </c>
      <c r="B97" s="22" t="s">
        <v>188</v>
      </c>
      <c r="C97" s="45"/>
      <c r="D97" s="53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5"/>
      <c r="BL97" s="25"/>
      <c r="BM97" s="25"/>
    </row>
    <row r="98" spans="1:65" s="26" customFormat="1" ht="63">
      <c r="A98" s="13" t="s">
        <v>166</v>
      </c>
      <c r="B98" s="22" t="s">
        <v>185</v>
      </c>
      <c r="C98" s="45">
        <v>134</v>
      </c>
      <c r="D98" s="53">
        <v>18.399999999999999</v>
      </c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  <c r="BM98" s="25"/>
    </row>
    <row r="99" spans="1:65" s="26" customFormat="1" ht="99.75" customHeight="1">
      <c r="A99" s="13" t="s">
        <v>151</v>
      </c>
      <c r="B99" s="22" t="s">
        <v>186</v>
      </c>
      <c r="C99" s="45">
        <v>3648</v>
      </c>
      <c r="D99" s="53">
        <v>412.3</v>
      </c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</row>
    <row r="100" spans="1:65" s="26" customFormat="1" hidden="1">
      <c r="A100" s="13"/>
      <c r="B100" s="22"/>
      <c r="C100" s="45"/>
      <c r="D100" s="53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5"/>
      <c r="BL100" s="25"/>
      <c r="BM100" s="25"/>
    </row>
    <row r="101" spans="1:65" s="26" customFormat="1" hidden="1">
      <c r="A101" s="13"/>
      <c r="B101" s="22"/>
      <c r="C101" s="45"/>
      <c r="D101" s="53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  <c r="BM101" s="25"/>
    </row>
    <row r="102" spans="1:65" s="26" customFormat="1" hidden="1">
      <c r="A102" s="13"/>
      <c r="B102" s="22"/>
      <c r="C102" s="45"/>
      <c r="D102" s="53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</row>
    <row r="103" spans="1:65" s="26" customFormat="1" hidden="1">
      <c r="A103" s="13"/>
      <c r="B103" s="22"/>
      <c r="C103" s="45"/>
      <c r="D103" s="53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</row>
    <row r="104" spans="1:65" s="16" customFormat="1" ht="25.5" customHeight="1">
      <c r="A104" s="14" t="s">
        <v>47</v>
      </c>
      <c r="B104" s="21" t="s">
        <v>48</v>
      </c>
      <c r="C104" s="43">
        <f>C105+C107</f>
        <v>0</v>
      </c>
      <c r="D104" s="50">
        <f>D105+D107</f>
        <v>282.7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</row>
    <row r="105" spans="1:65" s="16" customFormat="1" ht="19.5" customHeight="1">
      <c r="A105" s="28" t="s">
        <v>271</v>
      </c>
      <c r="B105" s="29" t="s">
        <v>272</v>
      </c>
      <c r="C105" s="44">
        <f>C106</f>
        <v>0</v>
      </c>
      <c r="D105" s="51">
        <f>D106</f>
        <v>-4.7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</row>
    <row r="106" spans="1:65" s="16" customFormat="1" ht="33" customHeight="1">
      <c r="A106" s="13" t="s">
        <v>254</v>
      </c>
      <c r="B106" s="22" t="s">
        <v>255</v>
      </c>
      <c r="C106" s="44">
        <v>0</v>
      </c>
      <c r="D106" s="53">
        <v>-4.7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</row>
    <row r="107" spans="1:65" s="16" customFormat="1" ht="19.5" customHeight="1">
      <c r="A107" s="28" t="s">
        <v>33</v>
      </c>
      <c r="B107" s="29" t="s">
        <v>31</v>
      </c>
      <c r="C107" s="44">
        <f>C108</f>
        <v>0</v>
      </c>
      <c r="D107" s="51">
        <f>D108</f>
        <v>287.39999999999998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</row>
    <row r="108" spans="1:65" s="26" customFormat="1" ht="22.5" customHeight="1">
      <c r="A108" s="13" t="s">
        <v>28</v>
      </c>
      <c r="B108" s="22" t="s">
        <v>11</v>
      </c>
      <c r="C108" s="45">
        <v>0</v>
      </c>
      <c r="D108" s="53">
        <v>287.39999999999998</v>
      </c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</row>
    <row r="109" spans="1:65" s="5" customFormat="1" ht="24.75" customHeight="1" thickBot="1">
      <c r="A109" s="62" t="s">
        <v>10</v>
      </c>
      <c r="B109" s="63"/>
      <c r="C109" s="46">
        <f>C10</f>
        <v>708251</v>
      </c>
      <c r="D109" s="55">
        <f>D10</f>
        <v>131869.50000000003</v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</row>
    <row r="110" spans="1:65" s="5" customFormat="1" ht="20.25" customHeight="1">
      <c r="A110" s="56" t="s">
        <v>29</v>
      </c>
      <c r="B110" s="57" t="s">
        <v>7</v>
      </c>
      <c r="C110" s="58">
        <f>C111+C145+C147</f>
        <v>2240423.7000000002</v>
      </c>
      <c r="D110" s="59">
        <f>D111+D145+D147+D149+D152</f>
        <v>678109.39999999991</v>
      </c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</row>
    <row r="111" spans="1:65" s="16" customFormat="1" ht="30" customHeight="1">
      <c r="A111" s="14" t="s">
        <v>30</v>
      </c>
      <c r="B111" s="21" t="s">
        <v>32</v>
      </c>
      <c r="C111" s="43">
        <f>C112+C117+C133+C141</f>
        <v>2240423.7000000002</v>
      </c>
      <c r="D111" s="50">
        <f>D112+D117+D133+D141</f>
        <v>701532.1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</row>
    <row r="112" spans="1:65" s="16" customFormat="1" ht="25.5" customHeight="1">
      <c r="A112" s="14" t="s">
        <v>129</v>
      </c>
      <c r="B112" s="21" t="s">
        <v>116</v>
      </c>
      <c r="C112" s="43">
        <f>C113+C116+C114</f>
        <v>268455.5</v>
      </c>
      <c r="D112" s="50">
        <f t="shared" ref="D112" si="2">D113+D116+D114</f>
        <v>65327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</row>
    <row r="113" spans="1:65" s="12" customFormat="1" ht="48.75" hidden="1" customHeight="1">
      <c r="A113" s="10" t="s">
        <v>130</v>
      </c>
      <c r="B113" s="20" t="s">
        <v>194</v>
      </c>
      <c r="C113" s="45"/>
      <c r="D113" s="53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</row>
    <row r="114" spans="1:65" s="12" customFormat="1" ht="55.5" hidden="1" customHeight="1">
      <c r="A114" s="10" t="s">
        <v>208</v>
      </c>
      <c r="B114" s="20" t="s">
        <v>207</v>
      </c>
      <c r="C114" s="45"/>
      <c r="D114" s="53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</row>
    <row r="115" spans="1:65" s="12" customFormat="1" ht="15" hidden="1" customHeight="1">
      <c r="A115" s="10" t="s">
        <v>256</v>
      </c>
      <c r="B115" s="20" t="s">
        <v>257</v>
      </c>
      <c r="C115" s="45"/>
      <c r="D115" s="53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</row>
    <row r="116" spans="1:65" s="12" customFormat="1" ht="47.25">
      <c r="A116" s="10" t="s">
        <v>157</v>
      </c>
      <c r="B116" s="20" t="s">
        <v>158</v>
      </c>
      <c r="C116" s="45">
        <v>268455.5</v>
      </c>
      <c r="D116" s="53">
        <v>65327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</row>
    <row r="117" spans="1:65" s="16" customFormat="1" ht="30" customHeight="1">
      <c r="A117" s="14" t="s">
        <v>195</v>
      </c>
      <c r="B117" s="21" t="s">
        <v>225</v>
      </c>
      <c r="C117" s="43">
        <f>SUM(C118:C132)</f>
        <v>1283331</v>
      </c>
      <c r="D117" s="50">
        <f>SUM(D118:D132)</f>
        <v>483951.6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</row>
    <row r="118" spans="1:65" s="5" customFormat="1" ht="110.25" hidden="1">
      <c r="A118" s="10" t="s">
        <v>146</v>
      </c>
      <c r="B118" s="34" t="s">
        <v>147</v>
      </c>
      <c r="C118" s="39"/>
      <c r="D118" s="5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</row>
    <row r="119" spans="1:65" s="5" customFormat="1" ht="31.5">
      <c r="A119" s="10" t="s">
        <v>203</v>
      </c>
      <c r="B119" s="34" t="s">
        <v>204</v>
      </c>
      <c r="C119" s="39">
        <v>241923.5</v>
      </c>
      <c r="D119" s="54">
        <v>0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</row>
    <row r="120" spans="1:65" s="5" customFormat="1" ht="94.5">
      <c r="A120" s="10" t="s">
        <v>146</v>
      </c>
      <c r="B120" s="34" t="s">
        <v>209</v>
      </c>
      <c r="C120" s="39">
        <v>7800.9</v>
      </c>
      <c r="D120" s="54">
        <v>0</v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</row>
    <row r="121" spans="1:65" s="5" customFormat="1" ht="78.75">
      <c r="A121" s="10" t="s">
        <v>197</v>
      </c>
      <c r="B121" s="34" t="s">
        <v>198</v>
      </c>
      <c r="C121" s="39">
        <v>11248.9</v>
      </c>
      <c r="D121" s="54">
        <v>0</v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</row>
    <row r="122" spans="1:65" s="5" customFormat="1" ht="78.75" hidden="1">
      <c r="A122" s="10" t="s">
        <v>189</v>
      </c>
      <c r="B122" s="34" t="s">
        <v>190</v>
      </c>
      <c r="C122" s="39"/>
      <c r="D122" s="5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</row>
    <row r="123" spans="1:65" s="5" customFormat="1" ht="63" hidden="1">
      <c r="A123" s="10" t="s">
        <v>205</v>
      </c>
      <c r="B123" s="34" t="s">
        <v>206</v>
      </c>
      <c r="C123" s="39"/>
      <c r="D123" s="5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</row>
    <row r="124" spans="1:65" s="5" customFormat="1" ht="31.5" hidden="1">
      <c r="A124" s="10" t="s">
        <v>226</v>
      </c>
      <c r="B124" s="34" t="s">
        <v>227</v>
      </c>
      <c r="C124" s="39"/>
      <c r="D124" s="5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</row>
    <row r="125" spans="1:65" s="5" customFormat="1" ht="47.25">
      <c r="A125" s="10" t="s">
        <v>241</v>
      </c>
      <c r="B125" s="34" t="s">
        <v>243</v>
      </c>
      <c r="C125" s="39">
        <v>25997.3</v>
      </c>
      <c r="D125" s="54">
        <v>0</v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</row>
    <row r="126" spans="1:65" s="5" customFormat="1" ht="71.25" customHeight="1">
      <c r="A126" s="10" t="s">
        <v>242</v>
      </c>
      <c r="B126" s="38" t="s">
        <v>162</v>
      </c>
      <c r="C126" s="39">
        <v>19924.2</v>
      </c>
      <c r="D126" s="54">
        <v>5580.9</v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</row>
    <row r="127" spans="1:65" s="41" customFormat="1" ht="31.5">
      <c r="A127" s="37" t="s">
        <v>131</v>
      </c>
      <c r="B127" s="38" t="s">
        <v>126</v>
      </c>
      <c r="C127" s="39">
        <v>3617</v>
      </c>
      <c r="D127" s="54">
        <v>0</v>
      </c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</row>
    <row r="128" spans="1:65" s="5" customFormat="1" ht="31.5">
      <c r="A128" s="10" t="s">
        <v>132</v>
      </c>
      <c r="B128" s="34" t="s">
        <v>159</v>
      </c>
      <c r="C128" s="39">
        <v>5922</v>
      </c>
      <c r="D128" s="54">
        <v>0</v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</row>
    <row r="129" spans="1:65" s="5" customFormat="1" ht="47.25">
      <c r="A129" s="10" t="s">
        <v>244</v>
      </c>
      <c r="B129" s="34" t="s">
        <v>245</v>
      </c>
      <c r="C129" s="39">
        <v>184.8</v>
      </c>
      <c r="D129" s="54">
        <v>0</v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</row>
    <row r="130" spans="1:65" s="5" customFormat="1" ht="32.25" customHeight="1">
      <c r="A130" s="10" t="s">
        <v>228</v>
      </c>
      <c r="B130" s="34" t="s">
        <v>229</v>
      </c>
      <c r="C130" s="39">
        <v>18</v>
      </c>
      <c r="D130" s="54">
        <v>0</v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</row>
    <row r="131" spans="1:65" s="5" customFormat="1" ht="31.5">
      <c r="A131" s="10" t="s">
        <v>199</v>
      </c>
      <c r="B131" s="34" t="s">
        <v>200</v>
      </c>
      <c r="C131" s="39">
        <v>328522.5</v>
      </c>
      <c r="D131" s="54">
        <v>50624.7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</row>
    <row r="132" spans="1:65" s="5" customFormat="1">
      <c r="A132" s="10" t="s">
        <v>133</v>
      </c>
      <c r="B132" s="22" t="s">
        <v>98</v>
      </c>
      <c r="C132" s="39">
        <v>638171.9</v>
      </c>
      <c r="D132" s="54">
        <v>427746</v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</row>
    <row r="133" spans="1:65" s="16" customFormat="1" ht="30" customHeight="1">
      <c r="A133" s="14" t="s">
        <v>193</v>
      </c>
      <c r="B133" s="21" t="s">
        <v>196</v>
      </c>
      <c r="C133" s="43">
        <f>SUM(C134:C140)</f>
        <v>660632.5</v>
      </c>
      <c r="D133" s="50">
        <f>SUM(D134:D140)</f>
        <v>145199.99999999997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</row>
    <row r="134" spans="1:65" s="12" customFormat="1" ht="38.25" customHeight="1">
      <c r="A134" s="10" t="s">
        <v>160</v>
      </c>
      <c r="B134" s="22" t="s">
        <v>62</v>
      </c>
      <c r="C134" s="39">
        <v>613963.4</v>
      </c>
      <c r="D134" s="54">
        <v>133492.4</v>
      </c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</row>
    <row r="135" spans="1:65" s="12" customFormat="1" ht="63">
      <c r="A135" s="10" t="s">
        <v>134</v>
      </c>
      <c r="B135" s="22" t="s">
        <v>111</v>
      </c>
      <c r="C135" s="39">
        <v>5.5</v>
      </c>
      <c r="D135" s="54">
        <v>0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</row>
    <row r="136" spans="1:65" s="12" customFormat="1" ht="94.5" hidden="1">
      <c r="A136" s="10" t="s">
        <v>135</v>
      </c>
      <c r="B136" s="22" t="s">
        <v>108</v>
      </c>
      <c r="C136" s="39"/>
      <c r="D136" s="54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</row>
    <row r="137" spans="1:65" s="12" customFormat="1" ht="63" hidden="1">
      <c r="A137" s="13" t="s">
        <v>136</v>
      </c>
      <c r="B137" s="22" t="s">
        <v>123</v>
      </c>
      <c r="C137" s="39"/>
      <c r="D137" s="54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</row>
    <row r="138" spans="1:65" s="12" customFormat="1" ht="63">
      <c r="A138" s="13" t="s">
        <v>201</v>
      </c>
      <c r="B138" s="22" t="s">
        <v>202</v>
      </c>
      <c r="C138" s="39">
        <v>3297</v>
      </c>
      <c r="D138" s="54">
        <v>907.8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</row>
    <row r="139" spans="1:65" s="12" customFormat="1" ht="110.25">
      <c r="A139" s="13" t="s">
        <v>170</v>
      </c>
      <c r="B139" s="22" t="s">
        <v>210</v>
      </c>
      <c r="C139" s="39">
        <v>39308.400000000001</v>
      </c>
      <c r="D139" s="54">
        <v>9792.2999999999993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</row>
    <row r="140" spans="1:65" s="12" customFormat="1" ht="30.75" customHeight="1">
      <c r="A140" s="13" t="s">
        <v>167</v>
      </c>
      <c r="B140" s="22" t="s">
        <v>211</v>
      </c>
      <c r="C140" s="39">
        <v>4058.2</v>
      </c>
      <c r="D140" s="54">
        <v>1007.5</v>
      </c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</row>
    <row r="141" spans="1:65" s="16" customFormat="1" ht="30" customHeight="1">
      <c r="A141" s="14" t="s">
        <v>191</v>
      </c>
      <c r="B141" s="21" t="s">
        <v>192</v>
      </c>
      <c r="C141" s="43">
        <f>C142+C143+C144</f>
        <v>28004.7</v>
      </c>
      <c r="D141" s="50">
        <f>D142+D143+D144</f>
        <v>7053.5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</row>
    <row r="142" spans="1:65" s="5" customFormat="1" ht="63">
      <c r="A142" s="10" t="s">
        <v>137</v>
      </c>
      <c r="B142" s="22" t="s">
        <v>99</v>
      </c>
      <c r="C142" s="36">
        <f>21553.9+4055.3</f>
        <v>25609.200000000001</v>
      </c>
      <c r="D142" s="53">
        <v>5677.1</v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</row>
    <row r="143" spans="1:65" s="5" customFormat="1" ht="141.75">
      <c r="A143" s="10" t="s">
        <v>246</v>
      </c>
      <c r="B143" s="22" t="s">
        <v>247</v>
      </c>
      <c r="C143" s="39">
        <v>1356</v>
      </c>
      <c r="D143" s="54">
        <v>336.9</v>
      </c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</row>
    <row r="144" spans="1:65" s="12" customFormat="1" ht="31.5">
      <c r="A144" s="10" t="s">
        <v>138</v>
      </c>
      <c r="B144" s="34" t="s">
        <v>82</v>
      </c>
      <c r="C144" s="45">
        <v>1039.5</v>
      </c>
      <c r="D144" s="53">
        <v>1039.5</v>
      </c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</row>
    <row r="145" spans="1:65" s="5" customFormat="1" ht="31.5" hidden="1">
      <c r="A145" s="9" t="s">
        <v>143</v>
      </c>
      <c r="B145" s="19" t="s">
        <v>110</v>
      </c>
      <c r="C145" s="44">
        <f>C146</f>
        <v>0</v>
      </c>
      <c r="D145" s="51">
        <f t="shared" ref="D145" si="3">D146</f>
        <v>0</v>
      </c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</row>
    <row r="146" spans="1:65" s="5" customFormat="1" ht="47.25" hidden="1">
      <c r="A146" s="10" t="s">
        <v>142</v>
      </c>
      <c r="B146" s="22" t="s">
        <v>109</v>
      </c>
      <c r="C146" s="45"/>
      <c r="D146" s="5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</row>
    <row r="147" spans="1:65" s="5" customFormat="1" ht="31.5" hidden="1">
      <c r="A147" s="9" t="s">
        <v>145</v>
      </c>
      <c r="B147" s="19" t="s">
        <v>125</v>
      </c>
      <c r="C147" s="44">
        <f>C148</f>
        <v>0</v>
      </c>
      <c r="D147" s="51">
        <f t="shared" ref="D147" si="4">D148</f>
        <v>0</v>
      </c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</row>
    <row r="148" spans="1:65" s="5" customFormat="1" ht="47.25" hidden="1">
      <c r="A148" s="10" t="s">
        <v>144</v>
      </c>
      <c r="B148" s="22" t="s">
        <v>124</v>
      </c>
      <c r="C148" s="36"/>
      <c r="D148" s="5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</row>
    <row r="149" spans="1:65" s="16" customFormat="1" ht="30" customHeight="1">
      <c r="A149" s="14" t="s">
        <v>258</v>
      </c>
      <c r="B149" s="21" t="s">
        <v>273</v>
      </c>
      <c r="C149" s="43">
        <f>C150+C151</f>
        <v>0</v>
      </c>
      <c r="D149" s="50">
        <f>D150+D151</f>
        <v>23142.1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</row>
    <row r="150" spans="1:65" s="5" customFormat="1" ht="31.5">
      <c r="A150" s="10" t="s">
        <v>260</v>
      </c>
      <c r="B150" s="22" t="s">
        <v>259</v>
      </c>
      <c r="C150" s="36">
        <v>0</v>
      </c>
      <c r="D150" s="53">
        <v>23072.3</v>
      </c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</row>
    <row r="151" spans="1:65" s="5" customFormat="1" ht="63">
      <c r="A151" s="10" t="s">
        <v>275</v>
      </c>
      <c r="B151" s="22" t="s">
        <v>261</v>
      </c>
      <c r="C151" s="36">
        <v>0</v>
      </c>
      <c r="D151" s="53">
        <v>69.8</v>
      </c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</row>
    <row r="152" spans="1:65" s="16" customFormat="1" ht="30" customHeight="1">
      <c r="A152" s="14" t="s">
        <v>262</v>
      </c>
      <c r="B152" s="21" t="s">
        <v>274</v>
      </c>
      <c r="C152" s="43">
        <f>C153+C154+C155+C156+C157</f>
        <v>0</v>
      </c>
      <c r="D152" s="50">
        <f>D153+D154+D155+D156+D157</f>
        <v>-46564.800000000003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</row>
    <row r="153" spans="1:65" s="5" customFormat="1" ht="47.25">
      <c r="A153" s="10" t="s">
        <v>276</v>
      </c>
      <c r="B153" s="22" t="s">
        <v>263</v>
      </c>
      <c r="C153" s="36">
        <v>0</v>
      </c>
      <c r="D153" s="53">
        <v>-5614.5</v>
      </c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</row>
    <row r="154" spans="1:65" s="5" customFormat="1" ht="63">
      <c r="A154" s="10" t="s">
        <v>277</v>
      </c>
      <c r="B154" s="22" t="s">
        <v>264</v>
      </c>
      <c r="C154" s="36">
        <v>0</v>
      </c>
      <c r="D154" s="53">
        <v>-1689.1</v>
      </c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</row>
    <row r="155" spans="1:65" s="5" customFormat="1" ht="31.5">
      <c r="A155" s="10" t="s">
        <v>278</v>
      </c>
      <c r="B155" s="22" t="s">
        <v>265</v>
      </c>
      <c r="C155" s="36">
        <v>0</v>
      </c>
      <c r="D155" s="53">
        <v>-23.5</v>
      </c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</row>
    <row r="156" spans="1:65" s="5" customFormat="1" ht="47.25">
      <c r="A156" s="10" t="s">
        <v>279</v>
      </c>
      <c r="B156" s="22" t="s">
        <v>266</v>
      </c>
      <c r="C156" s="36">
        <v>0</v>
      </c>
      <c r="D156" s="53">
        <v>-23067.7</v>
      </c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</row>
    <row r="157" spans="1:65" s="5" customFormat="1" ht="47.25">
      <c r="A157" s="10" t="s">
        <v>280</v>
      </c>
      <c r="B157" s="22" t="s">
        <v>267</v>
      </c>
      <c r="C157" s="36">
        <v>0</v>
      </c>
      <c r="D157" s="53">
        <v>-16170</v>
      </c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</row>
    <row r="158" spans="1:65" s="5" customFormat="1">
      <c r="A158" s="69" t="s">
        <v>9</v>
      </c>
      <c r="B158" s="70"/>
      <c r="C158" s="43">
        <f>C111+C149+C152</f>
        <v>2240423.7000000002</v>
      </c>
      <c r="D158" s="50">
        <f>D110</f>
        <v>678109.39999999991</v>
      </c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</row>
    <row r="159" spans="1:65" s="5" customFormat="1" ht="27.75" customHeight="1" thickBot="1">
      <c r="A159" s="62" t="s">
        <v>8</v>
      </c>
      <c r="B159" s="63"/>
      <c r="C159" s="46">
        <f>C109+C158</f>
        <v>2948674.7</v>
      </c>
      <c r="D159" s="55">
        <f>D109+D158</f>
        <v>809978.89999999991</v>
      </c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</row>
    <row r="161" spans="4:5">
      <c r="D161" s="4"/>
    </row>
    <row r="162" spans="4:5">
      <c r="D162" s="4"/>
      <c r="E162" s="4"/>
    </row>
  </sheetData>
  <mergeCells count="10">
    <mergeCell ref="C1:D1"/>
    <mergeCell ref="C2:D2"/>
    <mergeCell ref="A4:D4"/>
    <mergeCell ref="A159:B159"/>
    <mergeCell ref="A109:B109"/>
    <mergeCell ref="A6:A8"/>
    <mergeCell ref="B6:B8"/>
    <mergeCell ref="A158:B158"/>
    <mergeCell ref="C6:C8"/>
    <mergeCell ref="D6:D8"/>
  </mergeCells>
  <phoneticPr fontId="0" type="noConversion"/>
  <pageMargins left="0.98425196850393704" right="0.39370078740157483" top="0.39370078740157483" bottom="0.39370078740157483" header="0.27559055118110237" footer="0"/>
  <pageSetup paperSize="9" scale="70" fitToHeight="1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Делопроизводитель</cp:lastModifiedBy>
  <cp:lastPrinted>2025-04-21T11:00:50Z</cp:lastPrinted>
  <dcterms:created xsi:type="dcterms:W3CDTF">2003-11-13T13:05:02Z</dcterms:created>
  <dcterms:modified xsi:type="dcterms:W3CDTF">2025-04-21T11:01:27Z</dcterms:modified>
</cp:coreProperties>
</file>