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185" windowWidth="11370" windowHeight="6885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'2024-2026'!$A$1:$D$158</definedName>
  </definedNames>
  <calcPr calcId="125725"/>
</workbook>
</file>

<file path=xl/calcChain.xml><?xml version="1.0" encoding="utf-8"?>
<calcChain xmlns="http://schemas.openxmlformats.org/spreadsheetml/2006/main">
  <c r="C116" i="6"/>
  <c r="C80" l="1"/>
  <c r="D141" l="1"/>
  <c r="C141"/>
  <c r="D154"/>
  <c r="C154"/>
  <c r="D151"/>
  <c r="C151"/>
  <c r="D149"/>
  <c r="C149"/>
  <c r="D147"/>
  <c r="C147"/>
  <c r="D145"/>
  <c r="C145"/>
  <c r="D112"/>
  <c r="D107" l="1"/>
  <c r="D105"/>
  <c r="C105"/>
  <c r="D56"/>
  <c r="C56"/>
  <c r="C37"/>
  <c r="C36" s="1"/>
  <c r="D37"/>
  <c r="D36" s="1"/>
  <c r="D30"/>
  <c r="C30"/>
  <c r="D27"/>
  <c r="C27"/>
  <c r="D12"/>
  <c r="D11" s="1"/>
  <c r="D133"/>
  <c r="D116"/>
  <c r="D83"/>
  <c r="D79"/>
  <c r="D76"/>
  <c r="D72"/>
  <c r="D70"/>
  <c r="D62"/>
  <c r="D61" s="1"/>
  <c r="D58"/>
  <c r="D54"/>
  <c r="D49"/>
  <c r="D44"/>
  <c r="D42"/>
  <c r="D34"/>
  <c r="D32"/>
  <c r="D21"/>
  <c r="D20" s="1"/>
  <c r="D111" l="1"/>
  <c r="D110" s="1"/>
  <c r="D157" s="1"/>
  <c r="D39"/>
  <c r="D104"/>
  <c r="D46"/>
  <c r="D26"/>
  <c r="D75"/>
  <c r="D69"/>
  <c r="C83"/>
  <c r="D10" l="1"/>
  <c r="D109" s="1"/>
  <c r="D158" s="1"/>
  <c r="C12"/>
  <c r="C58"/>
  <c r="C112"/>
  <c r="C133" l="1"/>
  <c r="C111" s="1"/>
  <c r="C110" s="1"/>
  <c r="C42"/>
  <c r="C44"/>
  <c r="C32"/>
  <c r="C39" l="1"/>
  <c r="C54"/>
  <c r="C49" l="1"/>
  <c r="C72" l="1"/>
  <c r="C62"/>
  <c r="C70" l="1"/>
  <c r="C47" l="1"/>
  <c r="C46" s="1"/>
  <c r="C76"/>
  <c r="C34"/>
  <c r="C26" s="1"/>
  <c r="C79"/>
  <c r="C75" l="1"/>
  <c r="C61" l="1"/>
  <c r="C21"/>
  <c r="C20" s="1"/>
  <c r="C40"/>
  <c r="C11"/>
  <c r="C107"/>
  <c r="C104" s="1"/>
  <c r="C69" l="1"/>
  <c r="C10" s="1"/>
  <c r="C157" l="1"/>
  <c r="C109"/>
  <c r="C158" l="1"/>
</calcChain>
</file>

<file path=xl/sharedStrings.xml><?xml version="1.0" encoding="utf-8"?>
<sst xmlns="http://schemas.openxmlformats.org/spreadsheetml/2006/main" count="288" uniqueCount="281">
  <si>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</si>
  <si>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</si>
  <si>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</si>
  <si>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</si>
  <si>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</si>
  <si>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</si>
  <si>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</si>
  <si>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</si>
  <si>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</si>
  <si>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</si>
  <si>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</si>
  <si>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</si>
  <si>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Код бюджетной классификации Российской Федерации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</si>
  <si>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</si>
  <si>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</si>
  <si>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</si>
  <si>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</si>
  <si>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</si>
  <si>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</si>
  <si>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</si>
  <si>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</si>
  <si>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</si>
  <si>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</si>
  <si>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</si>
  <si>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</si>
  <si>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</si>
  <si>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</si>
  <si>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</si>
  <si>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</si>
  <si>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</si>
  <si>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</si>
  <si>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</si>
  <si>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</si>
  <si>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</si>
  <si>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</si>
  <si>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</si>
  <si>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</si>
  <si>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</si>
  <si>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</si>
  <si>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</si>
  <si>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</si>
  <si>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</si>
  <si>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</si>
  <si>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</si>
  <si>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</si>
  <si>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1 05 03010 01 0000 110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</si>
  <si>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</si>
  <si>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</si>
  <si>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</si>
  <si>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</si>
  <si>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</si>
  <si>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</si>
  <si>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</si>
  <si>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</si>
  <si>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</si>
  <si>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</si>
  <si>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</si>
  <si>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</si>
  <si>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</si>
  <si>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</si>
  <si>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</si>
  <si>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</si>
  <si>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</si>
  <si>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</si>
  <si>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</si>
  <si>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</si>
  <si>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</si>
  <si>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</si>
  <si>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</si>
  <si>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</si>
  <si>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</si>
  <si>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</si>
  <si>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</si>
  <si>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</si>
  <si>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</si>
  <si>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</si>
  <si>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</si>
  <si>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</si>
  <si>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</si>
  <si>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</si>
  <si>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</si>
  <si>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</si>
  <si>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</si>
  <si>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</si>
  <si>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</si>
  <si>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</si>
  <si>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</si>
  <si>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</si>
  <si>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</si>
  <si>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</si>
  <si>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</si>
  <si>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</si>
  <si>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</si>
  <si>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</si>
  <si>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</si>
  <si>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</si>
  <si>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</si>
  <si>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</si>
  <si>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</si>
  <si>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</si>
  <si>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</si>
  <si>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</si>
  <si>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</si>
  <si>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</si>
  <si>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</si>
  <si>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</si>
  <si>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</si>
  <si>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</si>
  <si>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</si>
  <si>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</si>
  <si>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</si>
  <si>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</si>
  <si>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</si>
  <si>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</si>
  <si>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</si>
  <si>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</si>
  <si>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</si>
  <si>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</si>
  <si>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</si>
  <si>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</si>
  <si>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</si>
  <si>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</si>
  <si>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</si>
  <si>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</si>
  <si>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</si>
  <si>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</si>
  <si>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</si>
  <si>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</si>
  <si>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</si>
  <si>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</si>
  <si>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</si>
  <si>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</si>
  <si>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</si>
  <si>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</si>
  <si>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</si>
  <si>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</si>
  <si>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</si>
  <si>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</si>
  <si>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</si>
  <si>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</si>
  <si>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</si>
  <si>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</si>
  <si>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</si>
  <si>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</si>
  <si>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</si>
  <si>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</si>
  <si>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</si>
  <si>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</si>
  <si>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</si>
  <si>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</si>
  <si>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</si>
  <si>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</si>
  <si>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</si>
  <si>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</si>
  <si>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</si>
  <si>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</si>
  <si>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</si>
  <si>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</si>
  <si>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</si>
  <si>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</si>
  <si>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</si>
  <si>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</si>
  <si>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</si>
  <si>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</si>
  <si>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</si>
  <si>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</si>
  <si>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</si>
  <si>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</si>
  <si>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</si>
  <si>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</si>
  <si>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</si>
  <si>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1 01 02080 01 0000 110</t>
  </si>
  <si>
    <t>1 16 01073 01 0000 140</t>
  </si>
  <si>
    <t>2 02 35303 05 0000 150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</si>
  <si>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</si>
  <si>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</si>
  <si>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</si>
  <si>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</si>
  <si>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</si>
  <si>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</si>
  <si>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</si>
  <si>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</si>
  <si>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</si>
  <si>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</si>
  <si>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</si>
  <si>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</si>
  <si>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</si>
  <si>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</si>
  <si>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</si>
  <si>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</si>
  <si>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</si>
  <si>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</si>
  <si>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</si>
  <si>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</si>
  <si>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</si>
  <si>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</si>
  <si>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</si>
  <si>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</si>
  <si>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</si>
  <si>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</si>
  <si>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</si>
  <si>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</si>
  <si>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</si>
  <si>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</si>
  <si>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</si>
  <si>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</si>
  <si>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</si>
  <si>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</si>
  <si>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</si>
  <si>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</si>
  <si>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</si>
  <si>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</si>
  <si>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</si>
  <si>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</si>
  <si>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</si>
  <si>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</si>
  <si>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</si>
  <si>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</si>
  <si>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</si>
  <si>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</si>
  <si>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</si>
  <si>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</si>
  <si>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</si>
  <si>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</si>
  <si>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</si>
  <si>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</si>
  <si>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</si>
  <si>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</si>
  <si>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</si>
  <si>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</si>
  <si>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</si>
  <si>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</si>
  <si>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</si>
  <si>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</si>
  <si>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</si>
  <si>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</si>
  <si>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</si>
  <si>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</si>
  <si>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</si>
  <si>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</si>
  <si>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УТВЕЖДЕНО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</si>
  <si>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</si>
  <si>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</si>
  <si>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</si>
  <si>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Единый налог на вмененный доход для отдельных видов деятельности </t>
  </si>
  <si>
    <t>1 06 00000 00 0000 000</t>
  </si>
  <si>
    <t>Налоги на имущество</t>
  </si>
  <si>
    <t>1 06 06000 00 0000 110</t>
  </si>
  <si>
    <t>Земельный налог</t>
  </si>
  <si>
    <t>1 06 06033 05 0000 110</t>
  </si>
  <si>
    <t>1 11 05400 00 0000 120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</si>
  <si>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</si>
  <si>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1 11 05410 05 0000 120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</si>
  <si>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</si>
  <si>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1 17 01000 00 0000 180</t>
  </si>
  <si>
    <t>Невыясненные поступления</t>
  </si>
  <si>
    <t>Невыясненные поступления, зачисляемые в бюджеты сельских поселений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</si>
  <si>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</si>
  <si>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</si>
  <si>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2 08 05000 05 0000 150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</si>
  <si>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</si>
  <si>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2 18 05010 05 0000 150</t>
  </si>
  <si>
    <t>2 18 60010 05 0000 150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</si>
  <si>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</si>
  <si>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</si>
  <si>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</si>
  <si>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</si>
  <si>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</si>
  <si>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</si>
  <si>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реализацию программ формирования современной городской среды из бюджетов муниципальных районов</t>
  </si>
  <si>
    <t>2 19 25555 05 0000 150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</si>
  <si>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</si>
  <si>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</si>
  <si>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1 17 01050 05 0000 180</t>
  </si>
  <si>
    <t>Земельный налог с организаций, обладающих земельным участком, расположенным в границах межселенных территорий</t>
  </si>
  <si>
    <t>Утверждено на 2024 год (тыс.руб.)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</si>
  <si>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</si>
  <si>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</si>
  <si>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Исполнение по доходам бюджета Череповецкого муниципального района за 1 полугодие 2024 года</t>
  </si>
  <si>
    <t>Исполнено за 1 полугодие 2024 года (тыс.руб.)</t>
  </si>
  <si>
    <t>постановлением          администрации района                             от 19.07.2024 № 338                 (приложение 1)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</si>
</sst>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1" fillId="3" borderId="3" xfId="0" applyNumberFormat="1" applyFont="1" applyFill="1" applyBorder="1"/>
    <xf numFmtId="0" fontId="3" fillId="0" borderId="2" xfId="0" applyFont="1" applyBorder="1" applyAlignment="1">
      <alignment horizontal="center" wrapText="1"/>
    </xf>
    <xf numFmtId="3" fontId="3" fillId="0" borderId="4" xfId="0" applyNumberFormat="1" applyFont="1" applyBorder="1" applyAlignment="1">
      <alignment horizontal="center" wrapText="1"/>
    </xf>
    <xf numFmtId="164" fontId="1" fillId="3" borderId="4" xfId="0" applyNumberFormat="1" applyFont="1" applyFill="1" applyBorder="1"/>
    <xf numFmtId="164" fontId="3" fillId="3" borderId="4" xfId="0" applyNumberFormat="1" applyFont="1" applyFill="1" applyBorder="1"/>
    <xf numFmtId="164" fontId="4" fillId="0" borderId="4" xfId="0" applyNumberFormat="1" applyFont="1" applyFill="1" applyBorder="1"/>
    <xf numFmtId="164" fontId="4" fillId="3" borderId="4" xfId="0" applyNumberFormat="1" applyFont="1" applyFill="1" applyBorder="1"/>
    <xf numFmtId="164" fontId="4" fillId="3" borderId="4" xfId="0" applyNumberFormat="1" applyFont="1" applyFill="1" applyBorder="1" applyAlignment="1">
      <alignment horizontal="right"/>
    </xf>
    <xf numFmtId="164" fontId="1" fillId="3" borderId="13" xfId="0" applyNumberFormat="1" applyFont="1" applyFill="1" applyBorder="1"/>
    <xf numFmtId="0" fontId="1" fillId="0" borderId="0" xfId="0" applyFont="1" applyBorder="1"/>
    <xf numFmtId="0" fontId="1" fillId="0" borderId="1" xfId="0" applyFont="1" applyBorder="1"/>
    <xf numFmtId="164" fontId="1" fillId="3" borderId="1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64" fontId="3" fillId="0" borderId="7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2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158"/>
  <sheetViews>
    <sheetView tabSelected="1" view="pageBreakPreview" zoomScaleNormal="85" zoomScaleSheetLayoutView="100" workbookViewId="0">
      <selection activeCell="A4" sqref="A4:D4"/>
    </sheetView>
  </sheetViews>
  <sheetFormatPr defaultRowHeight="15.75"/>
  <cols>
    <col min="1" max="1" width="24.28515625" style="1" customWidth="1"/>
    <col min="2" max="2" width="89.42578125" style="25" customWidth="1"/>
    <col min="3" max="3" width="15.140625" style="4" customWidth="1"/>
    <col min="4" max="4" width="16" style="4" customWidth="1"/>
    <col min="5" max="64" width="9.140625" style="3" customWidth="1"/>
    <col min="65" max="16384" width="9.140625" style="2"/>
  </cols>
  <sheetData>
    <row r="1" spans="1:64" ht="15.75" customHeight="1">
      <c r="C1" s="75" t="s">
        <v>240</v>
      </c>
      <c r="D1" s="75"/>
    </row>
    <row r="2" spans="1:64" ht="31.5" customHeight="1">
      <c r="C2" s="76" t="s">
        <v>280</v>
      </c>
      <c r="D2" s="76"/>
    </row>
    <row r="3" spans="1:64" ht="39" customHeight="1">
      <c r="B3" s="18"/>
      <c r="C3" s="76"/>
      <c r="D3" s="76"/>
    </row>
    <row r="4" spans="1:64" ht="58.5" customHeight="1">
      <c r="A4" s="68" t="s">
        <v>278</v>
      </c>
      <c r="B4" s="68"/>
      <c r="C4" s="68"/>
      <c r="D4" s="68"/>
    </row>
    <row r="5" spans="1:64" ht="10.5" customHeight="1" thickBot="1">
      <c r="B5" s="18"/>
    </row>
    <row r="6" spans="1:64" s="5" customFormat="1" ht="18" customHeight="1">
      <c r="A6" s="63" t="s">
        <v>12</v>
      </c>
      <c r="B6" s="65" t="s">
        <v>114</v>
      </c>
      <c r="C6" s="69" t="s">
        <v>275</v>
      </c>
      <c r="D6" s="72" t="s">
        <v>279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</row>
    <row r="7" spans="1:64" s="5" customFormat="1">
      <c r="A7" s="64"/>
      <c r="B7" s="66"/>
      <c r="C7" s="70"/>
      <c r="D7" s="7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</row>
    <row r="8" spans="1:64" s="5" customFormat="1" ht="36.75" customHeight="1">
      <c r="A8" s="64"/>
      <c r="B8" s="67"/>
      <c r="C8" s="71"/>
      <c r="D8" s="7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</row>
    <row r="9" spans="1:64" s="5" customFormat="1" ht="14.25" customHeight="1">
      <c r="A9" s="47">
        <v>1</v>
      </c>
      <c r="B9" s="6">
        <v>2</v>
      </c>
      <c r="C9" s="36">
        <v>3</v>
      </c>
      <c r="D9" s="48">
        <v>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</row>
    <row r="10" spans="1:64" s="5" customFormat="1" ht="18.75" customHeight="1">
      <c r="A10" s="7" t="s">
        <v>15</v>
      </c>
      <c r="B10" s="19" t="s">
        <v>115</v>
      </c>
      <c r="C10" s="43">
        <f>C11+C20+C26+C36+C39+C46+C61+C69+C75+C104+C83</f>
        <v>590184</v>
      </c>
      <c r="D10" s="49">
        <f>D11+D20+D26+D36+D39+D46+D61+D69+D75+D104+D83</f>
        <v>379443.59999999992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spans="1:64" s="5" customFormat="1" ht="15.75" customHeight="1">
      <c r="A11" s="8" t="s">
        <v>14</v>
      </c>
      <c r="B11" s="19" t="s">
        <v>4</v>
      </c>
      <c r="C11" s="43">
        <f>C12</f>
        <v>389003</v>
      </c>
      <c r="D11" s="49">
        <f>D12</f>
        <v>208497.19999999998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64" s="5" customFormat="1" ht="18.75" customHeight="1">
      <c r="A12" s="9" t="s">
        <v>16</v>
      </c>
      <c r="B12" s="20" t="s">
        <v>0</v>
      </c>
      <c r="C12" s="44">
        <f>SUM(C13:C19)</f>
        <v>389003</v>
      </c>
      <c r="D12" s="50">
        <f>SUM(D13:D19)</f>
        <v>208497.19999999998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spans="1:64" s="27" customFormat="1" ht="78.75">
      <c r="A13" s="14" t="s">
        <v>34</v>
      </c>
      <c r="B13" s="24" t="s">
        <v>215</v>
      </c>
      <c r="C13" s="37">
        <v>362369</v>
      </c>
      <c r="D13" s="51">
        <v>198972.3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</row>
    <row r="14" spans="1:64" s="27" customFormat="1" ht="78" customHeight="1">
      <c r="A14" s="14" t="s">
        <v>57</v>
      </c>
      <c r="B14" s="24" t="s">
        <v>80</v>
      </c>
      <c r="C14" s="37">
        <v>1515</v>
      </c>
      <c r="D14" s="51">
        <v>1166.8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</row>
    <row r="15" spans="1:64" s="27" customFormat="1" ht="31.5">
      <c r="A15" s="14" t="s">
        <v>35</v>
      </c>
      <c r="B15" s="24" t="s">
        <v>79</v>
      </c>
      <c r="C15" s="37">
        <v>10224</v>
      </c>
      <c r="D15" s="51">
        <v>1297.2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</row>
    <row r="16" spans="1:64" s="27" customFormat="1" ht="61.5" customHeight="1">
      <c r="A16" s="14" t="s">
        <v>36</v>
      </c>
      <c r="B16" s="24" t="s">
        <v>81</v>
      </c>
      <c r="C16" s="37">
        <v>1949</v>
      </c>
      <c r="D16" s="51">
        <v>856.3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</row>
    <row r="17" spans="1:64" s="27" customFormat="1" ht="94.5">
      <c r="A17" s="14" t="s">
        <v>171</v>
      </c>
      <c r="B17" s="24" t="s">
        <v>216</v>
      </c>
      <c r="C17" s="37">
        <v>1218</v>
      </c>
      <c r="D17" s="51">
        <v>255.6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</row>
    <row r="18" spans="1:64" s="27" customFormat="1" ht="47.25">
      <c r="A18" s="14" t="s">
        <v>223</v>
      </c>
      <c r="B18" s="24" t="s">
        <v>224</v>
      </c>
      <c r="C18" s="37">
        <v>4543</v>
      </c>
      <c r="D18" s="51">
        <v>2736.6</v>
      </c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</row>
    <row r="19" spans="1:64" s="27" customFormat="1" ht="47.25">
      <c r="A19" s="14" t="s">
        <v>225</v>
      </c>
      <c r="B19" s="24" t="s">
        <v>226</v>
      </c>
      <c r="C19" s="37">
        <v>7185</v>
      </c>
      <c r="D19" s="51">
        <v>3212.4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</row>
    <row r="20" spans="1:64" s="17" customFormat="1" ht="31.5">
      <c r="A20" s="28" t="s">
        <v>65</v>
      </c>
      <c r="B20" s="22" t="s">
        <v>66</v>
      </c>
      <c r="C20" s="43">
        <f>C21</f>
        <v>57489</v>
      </c>
      <c r="D20" s="49">
        <f>D21</f>
        <v>26502.799999999999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spans="1:64" s="17" customFormat="1" ht="31.5">
      <c r="A21" s="29" t="s">
        <v>67</v>
      </c>
      <c r="B21" s="20" t="s">
        <v>68</v>
      </c>
      <c r="C21" s="44">
        <f>C22+C23+C24+C25</f>
        <v>57489</v>
      </c>
      <c r="D21" s="50">
        <f>D22+D23+D24+D25</f>
        <v>26502.799999999999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</row>
    <row r="22" spans="1:64" s="27" customFormat="1" ht="79.5" customHeight="1">
      <c r="A22" s="14" t="s">
        <v>155</v>
      </c>
      <c r="B22" s="24" t="s">
        <v>174</v>
      </c>
      <c r="C22" s="45">
        <v>29434</v>
      </c>
      <c r="D22" s="52">
        <v>13538.2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</row>
    <row r="23" spans="1:64" s="27" customFormat="1" ht="94.5" customHeight="1">
      <c r="A23" s="14" t="s">
        <v>140</v>
      </c>
      <c r="B23" s="24" t="s">
        <v>175</v>
      </c>
      <c r="C23" s="45">
        <v>172</v>
      </c>
      <c r="D23" s="52">
        <v>78.3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</row>
    <row r="24" spans="1:64" s="27" customFormat="1" ht="76.5" customHeight="1">
      <c r="A24" s="14" t="s">
        <v>141</v>
      </c>
      <c r="B24" s="24" t="s">
        <v>222</v>
      </c>
      <c r="C24" s="45">
        <v>31332</v>
      </c>
      <c r="D24" s="52">
        <v>14644.1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</row>
    <row r="25" spans="1:64" s="27" customFormat="1" ht="83.25" customHeight="1">
      <c r="A25" s="14" t="s">
        <v>142</v>
      </c>
      <c r="B25" s="24" t="s">
        <v>176</v>
      </c>
      <c r="C25" s="45">
        <v>-3449</v>
      </c>
      <c r="D25" s="52">
        <v>-1757.8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spans="1:64" s="17" customFormat="1" ht="17.25" customHeight="1">
      <c r="A26" s="15" t="s">
        <v>17</v>
      </c>
      <c r="B26" s="22" t="s">
        <v>1</v>
      </c>
      <c r="C26" s="43">
        <f>C27+C30+C32+C34</f>
        <v>69909</v>
      </c>
      <c r="D26" s="49">
        <f>D27+D30+D32+D34</f>
        <v>60375.299999999996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</row>
    <row r="27" spans="1:64" s="17" customFormat="1">
      <c r="A27" s="29" t="s">
        <v>82</v>
      </c>
      <c r="B27" s="30" t="s">
        <v>83</v>
      </c>
      <c r="C27" s="44">
        <f>C28+C29</f>
        <v>65790</v>
      </c>
      <c r="D27" s="50">
        <f>D28+D29</f>
        <v>56133.4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</row>
    <row r="28" spans="1:64" s="27" customFormat="1" ht="31.5">
      <c r="A28" s="14" t="s">
        <v>97</v>
      </c>
      <c r="B28" s="24" t="s">
        <v>84</v>
      </c>
      <c r="C28" s="45">
        <v>51170</v>
      </c>
      <c r="D28" s="52">
        <v>36775.800000000003</v>
      </c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64" s="27" customFormat="1" ht="47.25">
      <c r="A29" s="14" t="s">
        <v>98</v>
      </c>
      <c r="B29" s="24" t="s">
        <v>177</v>
      </c>
      <c r="C29" s="45">
        <v>14620</v>
      </c>
      <c r="D29" s="52">
        <v>19357.599999999999</v>
      </c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spans="1:64" s="27" customFormat="1">
      <c r="A30" s="29" t="s">
        <v>241</v>
      </c>
      <c r="B30" s="30" t="s">
        <v>242</v>
      </c>
      <c r="C30" s="44">
        <f>C31</f>
        <v>0</v>
      </c>
      <c r="D30" s="50">
        <f>D31</f>
        <v>12.7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</row>
    <row r="31" spans="1:64" s="27" customFormat="1" ht="18.75" customHeight="1">
      <c r="A31" s="14" t="s">
        <v>243</v>
      </c>
      <c r="B31" s="24" t="s">
        <v>244</v>
      </c>
      <c r="C31" s="45">
        <v>0</v>
      </c>
      <c r="D31" s="52">
        <v>12.7</v>
      </c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spans="1:64" s="27" customFormat="1">
      <c r="A32" s="29" t="s">
        <v>18</v>
      </c>
      <c r="B32" s="30" t="s">
        <v>3</v>
      </c>
      <c r="C32" s="44">
        <f>C33</f>
        <v>668</v>
      </c>
      <c r="D32" s="50">
        <f>D33</f>
        <v>217.5</v>
      </c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</row>
    <row r="33" spans="1:64" s="27" customFormat="1">
      <c r="A33" s="14" t="s">
        <v>45</v>
      </c>
      <c r="B33" s="24" t="s">
        <v>3</v>
      </c>
      <c r="C33" s="45">
        <v>668</v>
      </c>
      <c r="D33" s="52">
        <v>217.5</v>
      </c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</row>
    <row r="34" spans="1:64" s="27" customFormat="1">
      <c r="A34" s="29" t="s">
        <v>62</v>
      </c>
      <c r="B34" s="30" t="s">
        <v>63</v>
      </c>
      <c r="C34" s="44">
        <f>C35</f>
        <v>3451</v>
      </c>
      <c r="D34" s="50">
        <f>D35</f>
        <v>4011.7</v>
      </c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64" s="27" customFormat="1" ht="31.5">
      <c r="A35" s="14" t="s">
        <v>64</v>
      </c>
      <c r="B35" s="24" t="s">
        <v>156</v>
      </c>
      <c r="C35" s="45">
        <v>3451</v>
      </c>
      <c r="D35" s="52">
        <v>4011.7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</row>
    <row r="36" spans="1:64" s="17" customFormat="1" ht="17.25" customHeight="1">
      <c r="A36" s="15" t="s">
        <v>245</v>
      </c>
      <c r="B36" s="22" t="s">
        <v>246</v>
      </c>
      <c r="C36" s="43">
        <f>C37</f>
        <v>0</v>
      </c>
      <c r="D36" s="49">
        <f>D37</f>
        <v>5.7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</row>
    <row r="37" spans="1:64" s="17" customFormat="1">
      <c r="A37" s="29" t="s">
        <v>247</v>
      </c>
      <c r="B37" s="30" t="s">
        <v>248</v>
      </c>
      <c r="C37" s="44">
        <f>C38</f>
        <v>0</v>
      </c>
      <c r="D37" s="50">
        <f>D38</f>
        <v>5.7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</row>
    <row r="38" spans="1:64" s="27" customFormat="1" ht="31.5">
      <c r="A38" s="14" t="s">
        <v>249</v>
      </c>
      <c r="B38" s="24" t="s">
        <v>274</v>
      </c>
      <c r="C38" s="45">
        <v>0</v>
      </c>
      <c r="D38" s="52">
        <v>5.7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</row>
    <row r="39" spans="1:64" s="17" customFormat="1" ht="15" customHeight="1">
      <c r="A39" s="15" t="s">
        <v>37</v>
      </c>
      <c r="B39" s="22" t="s">
        <v>38</v>
      </c>
      <c r="C39" s="43">
        <f>C42+C44</f>
        <v>611</v>
      </c>
      <c r="D39" s="49">
        <f>D42+D44</f>
        <v>259.60000000000002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64" s="17" customFormat="1" ht="31.5" hidden="1">
      <c r="A40" s="29" t="s">
        <v>85</v>
      </c>
      <c r="B40" s="30" t="s">
        <v>86</v>
      </c>
      <c r="C40" s="44">
        <f>C41</f>
        <v>0</v>
      </c>
      <c r="D40" s="50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</row>
    <row r="41" spans="1:64" s="27" customFormat="1" ht="31.5" hidden="1">
      <c r="A41" s="14" t="s">
        <v>87</v>
      </c>
      <c r="B41" s="24" t="s">
        <v>88</v>
      </c>
      <c r="C41" s="45"/>
      <c r="D41" s="52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</row>
    <row r="42" spans="1:64" s="27" customFormat="1" ht="31.5">
      <c r="A42" s="29" t="s">
        <v>85</v>
      </c>
      <c r="B42" s="30" t="s">
        <v>86</v>
      </c>
      <c r="C42" s="44">
        <f>C43</f>
        <v>581</v>
      </c>
      <c r="D42" s="50">
        <f>D43</f>
        <v>249.6</v>
      </c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</row>
    <row r="43" spans="1:64" s="27" customFormat="1" ht="28.5" customHeight="1">
      <c r="A43" s="14" t="s">
        <v>87</v>
      </c>
      <c r="B43" s="24" t="s">
        <v>88</v>
      </c>
      <c r="C43" s="45">
        <v>581</v>
      </c>
      <c r="D43" s="52">
        <v>249.6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spans="1:64" s="17" customFormat="1" ht="31.5">
      <c r="A44" s="29" t="s">
        <v>39</v>
      </c>
      <c r="B44" s="30" t="s">
        <v>40</v>
      </c>
      <c r="C44" s="44">
        <f>C45</f>
        <v>30</v>
      </c>
      <c r="D44" s="50">
        <f>D45</f>
        <v>10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64" s="27" customFormat="1" ht="23.25" customHeight="1">
      <c r="A45" s="14" t="s">
        <v>58</v>
      </c>
      <c r="B45" s="24" t="s">
        <v>59</v>
      </c>
      <c r="C45" s="45">
        <v>30</v>
      </c>
      <c r="D45" s="52">
        <v>10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</row>
    <row r="46" spans="1:64" s="17" customFormat="1" ht="31.5">
      <c r="A46" s="15" t="s">
        <v>19</v>
      </c>
      <c r="B46" s="22" t="s">
        <v>5</v>
      </c>
      <c r="C46" s="43">
        <f>C49+C47+C58+C54+C56</f>
        <v>21201</v>
      </c>
      <c r="D46" s="49">
        <f>D49+D47+D58+D54+D56</f>
        <v>21404.3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64" s="17" customFormat="1" ht="63" hidden="1">
      <c r="A47" s="29" t="s">
        <v>69</v>
      </c>
      <c r="B47" s="30" t="s">
        <v>70</v>
      </c>
      <c r="C47" s="44">
        <f>C48</f>
        <v>0</v>
      </c>
      <c r="D47" s="50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64" s="17" customFormat="1" ht="47.25" hidden="1">
      <c r="A48" s="14" t="s">
        <v>74</v>
      </c>
      <c r="B48" s="24" t="s">
        <v>71</v>
      </c>
      <c r="C48" s="45"/>
      <c r="D48" s="52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64" s="17" customFormat="1" ht="65.25" customHeight="1">
      <c r="A49" s="29" t="s">
        <v>20</v>
      </c>
      <c r="B49" s="30" t="s">
        <v>157</v>
      </c>
      <c r="C49" s="44">
        <f>C50+C51+C52+C53</f>
        <v>18825</v>
      </c>
      <c r="D49" s="50">
        <f>D50+D51+D52+D53</f>
        <v>19678.3</v>
      </c>
      <c r="E49" s="31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1:64" s="27" customFormat="1" ht="81" customHeight="1">
      <c r="A50" s="14" t="s">
        <v>109</v>
      </c>
      <c r="B50" s="24" t="s">
        <v>110</v>
      </c>
      <c r="C50" s="45">
        <v>17328</v>
      </c>
      <c r="D50" s="52">
        <v>18300</v>
      </c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</row>
    <row r="51" spans="1:64" s="27" customFormat="1" ht="66" customHeight="1">
      <c r="A51" s="14" t="s">
        <v>75</v>
      </c>
      <c r="B51" s="24" t="s">
        <v>93</v>
      </c>
      <c r="C51" s="45">
        <v>216</v>
      </c>
      <c r="D51" s="52">
        <v>384.8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</row>
    <row r="52" spans="1:64" s="27" customFormat="1" ht="45.75" customHeight="1">
      <c r="A52" s="14" t="s">
        <v>77</v>
      </c>
      <c r="B52" s="24" t="s">
        <v>41</v>
      </c>
      <c r="C52" s="45">
        <v>265</v>
      </c>
      <c r="D52" s="52">
        <v>50</v>
      </c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</row>
    <row r="53" spans="1:64" s="27" customFormat="1" ht="31.5">
      <c r="A53" s="14" t="s">
        <v>78</v>
      </c>
      <c r="B53" s="24" t="s">
        <v>94</v>
      </c>
      <c r="C53" s="45">
        <v>1016</v>
      </c>
      <c r="D53" s="52">
        <v>943.5</v>
      </c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64" s="27" customFormat="1" ht="34.5" customHeight="1">
      <c r="A54" s="29" t="s">
        <v>170</v>
      </c>
      <c r="B54" s="30" t="s">
        <v>178</v>
      </c>
      <c r="C54" s="44">
        <f>C55</f>
        <v>6</v>
      </c>
      <c r="D54" s="50">
        <f>D55</f>
        <v>0</v>
      </c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</row>
    <row r="55" spans="1:64" s="27" customFormat="1" ht="106.5" customHeight="1">
      <c r="A55" s="14" t="s">
        <v>125</v>
      </c>
      <c r="B55" s="24" t="s">
        <v>126</v>
      </c>
      <c r="C55" s="45">
        <v>6</v>
      </c>
      <c r="D55" s="52">
        <v>0</v>
      </c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</row>
    <row r="56" spans="1:64" s="27" customFormat="1" ht="48.75" customHeight="1">
      <c r="A56" s="29" t="s">
        <v>250</v>
      </c>
      <c r="B56" s="30" t="s">
        <v>251</v>
      </c>
      <c r="C56" s="44">
        <f>C57</f>
        <v>0</v>
      </c>
      <c r="D56" s="50">
        <f>D57</f>
        <v>3.4</v>
      </c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</row>
    <row r="57" spans="1:64" s="27" customFormat="1" ht="126.75" customHeight="1">
      <c r="A57" s="14" t="s">
        <v>252</v>
      </c>
      <c r="B57" s="24" t="s">
        <v>253</v>
      </c>
      <c r="C57" s="45">
        <v>0</v>
      </c>
      <c r="D57" s="52">
        <v>3.4</v>
      </c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</row>
    <row r="58" spans="1:64" s="17" customFormat="1" ht="61.5" customHeight="1">
      <c r="A58" s="29" t="s">
        <v>102</v>
      </c>
      <c r="B58" s="30" t="s">
        <v>101</v>
      </c>
      <c r="C58" s="44">
        <f>C59+C60</f>
        <v>2370</v>
      </c>
      <c r="D58" s="50">
        <f>D59+D60</f>
        <v>1722.6000000000001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</row>
    <row r="59" spans="1:64" s="27" customFormat="1" ht="66" customHeight="1">
      <c r="A59" s="14" t="s">
        <v>99</v>
      </c>
      <c r="B59" s="24" t="s">
        <v>100</v>
      </c>
      <c r="C59" s="45">
        <v>1470</v>
      </c>
      <c r="D59" s="52">
        <v>1352.4</v>
      </c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</row>
    <row r="60" spans="1:64" s="27" customFormat="1" ht="76.5" customHeight="1">
      <c r="A60" s="14" t="s">
        <v>220</v>
      </c>
      <c r="B60" s="24" t="s">
        <v>221</v>
      </c>
      <c r="C60" s="45">
        <v>900</v>
      </c>
      <c r="D60" s="52">
        <v>370.2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</row>
    <row r="61" spans="1:64" s="17" customFormat="1" ht="18.75" customHeight="1">
      <c r="A61" s="15" t="s">
        <v>54</v>
      </c>
      <c r="B61" s="22" t="s">
        <v>6</v>
      </c>
      <c r="C61" s="43">
        <f>SUM(C62)</f>
        <v>33061</v>
      </c>
      <c r="D61" s="49">
        <f>SUM(D62)</f>
        <v>15621.999999999998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64" s="17" customFormat="1" ht="21" customHeight="1">
      <c r="A62" s="29" t="s">
        <v>21</v>
      </c>
      <c r="B62" s="30" t="s">
        <v>2</v>
      </c>
      <c r="C62" s="44">
        <f>C63+C66+C67+C68</f>
        <v>33061</v>
      </c>
      <c r="D62" s="50">
        <f>D63+D66+D67+D68</f>
        <v>15621.999999999998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</row>
    <row r="63" spans="1:64" s="27" customFormat="1" ht="31.5">
      <c r="A63" s="14" t="s">
        <v>47</v>
      </c>
      <c r="B63" s="24" t="s">
        <v>179</v>
      </c>
      <c r="C63" s="45">
        <v>860</v>
      </c>
      <c r="D63" s="52">
        <v>23.7</v>
      </c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</row>
    <row r="64" spans="1:64" s="27" customFormat="1" ht="30.75" hidden="1" customHeight="1">
      <c r="A64" s="14" t="s">
        <v>103</v>
      </c>
      <c r="B64" s="24" t="s">
        <v>104</v>
      </c>
      <c r="C64" s="45"/>
      <c r="D64" s="52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</row>
    <row r="65" spans="1:64" s="27" customFormat="1" hidden="1">
      <c r="A65" s="14" t="s">
        <v>60</v>
      </c>
      <c r="B65" s="24" t="s">
        <v>61</v>
      </c>
      <c r="C65" s="45"/>
      <c r="D65" s="52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</row>
    <row r="66" spans="1:64" s="27" customFormat="1">
      <c r="A66" s="14" t="s">
        <v>60</v>
      </c>
      <c r="B66" s="24" t="s">
        <v>162</v>
      </c>
      <c r="C66" s="45">
        <v>66</v>
      </c>
      <c r="D66" s="52">
        <v>685.1</v>
      </c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</row>
    <row r="67" spans="1:64" s="27" customFormat="1">
      <c r="A67" s="14" t="s">
        <v>118</v>
      </c>
      <c r="B67" s="24" t="s">
        <v>119</v>
      </c>
      <c r="C67" s="45">
        <v>32003</v>
      </c>
      <c r="D67" s="52">
        <v>14795.8</v>
      </c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</row>
    <row r="68" spans="1:64" s="27" customFormat="1">
      <c r="A68" s="14" t="s">
        <v>149</v>
      </c>
      <c r="B68" s="24" t="s">
        <v>150</v>
      </c>
      <c r="C68" s="45">
        <v>132</v>
      </c>
      <c r="D68" s="52">
        <v>117.4</v>
      </c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</row>
    <row r="69" spans="1:64" s="32" customFormat="1">
      <c r="A69" s="15" t="s">
        <v>22</v>
      </c>
      <c r="B69" s="22" t="s">
        <v>48</v>
      </c>
      <c r="C69" s="43">
        <f>C70+C72</f>
        <v>5682</v>
      </c>
      <c r="D69" s="49">
        <f>D70+D72</f>
        <v>3213</v>
      </c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</row>
    <row r="70" spans="1:64" s="17" customFormat="1">
      <c r="A70" s="29" t="s">
        <v>89</v>
      </c>
      <c r="B70" s="30" t="s">
        <v>90</v>
      </c>
      <c r="C70" s="44">
        <f>C71</f>
        <v>5202</v>
      </c>
      <c r="D70" s="50">
        <f>D71</f>
        <v>2725.4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1" spans="1:64" s="27" customFormat="1" ht="31.5">
      <c r="A71" s="14" t="s">
        <v>91</v>
      </c>
      <c r="B71" s="24" t="s">
        <v>92</v>
      </c>
      <c r="C71" s="45">
        <v>5202</v>
      </c>
      <c r="D71" s="52">
        <v>2725.4</v>
      </c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</row>
    <row r="72" spans="1:64" s="17" customFormat="1" ht="21" customHeight="1">
      <c r="A72" s="29" t="s">
        <v>51</v>
      </c>
      <c r="B72" s="30" t="s">
        <v>52</v>
      </c>
      <c r="C72" s="44">
        <f>C74+C73</f>
        <v>480</v>
      </c>
      <c r="D72" s="50">
        <f>D74+D73</f>
        <v>487.6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3" spans="1:64" s="17" customFormat="1" ht="37.5" customHeight="1">
      <c r="A73" s="14" t="s">
        <v>227</v>
      </c>
      <c r="B73" s="24" t="s">
        <v>165</v>
      </c>
      <c r="C73" s="45">
        <v>330</v>
      </c>
      <c r="D73" s="52">
        <v>43.1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4" spans="1:64" s="27" customFormat="1" ht="20.25" customHeight="1">
      <c r="A74" s="14" t="s">
        <v>49</v>
      </c>
      <c r="B74" s="24" t="s">
        <v>50</v>
      </c>
      <c r="C74" s="45">
        <v>150</v>
      </c>
      <c r="D74" s="52">
        <v>444.5</v>
      </c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</row>
    <row r="75" spans="1:64" s="32" customFormat="1" ht="21" customHeight="1">
      <c r="A75" s="15" t="s">
        <v>23</v>
      </c>
      <c r="B75" s="22" t="s">
        <v>13</v>
      </c>
      <c r="C75" s="43">
        <f>C76+C79</f>
        <v>10935</v>
      </c>
      <c r="D75" s="49">
        <f>D76+D79</f>
        <v>26792.800000000003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</row>
    <row r="76" spans="1:64" s="17" customFormat="1" ht="63.75" customHeight="1">
      <c r="A76" s="29" t="s">
        <v>55</v>
      </c>
      <c r="B76" s="30" t="s">
        <v>180</v>
      </c>
      <c r="C76" s="44">
        <f>C77+C78</f>
        <v>2855</v>
      </c>
      <c r="D76" s="50">
        <f>D77+D78</f>
        <v>1520.9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7" spans="1:64" s="34" customFormat="1" ht="62.25" customHeight="1">
      <c r="A77" s="14" t="s">
        <v>53</v>
      </c>
      <c r="B77" s="24" t="s">
        <v>42</v>
      </c>
      <c r="C77" s="45">
        <v>2855</v>
      </c>
      <c r="D77" s="52">
        <v>1448.9</v>
      </c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</row>
    <row r="78" spans="1:64" s="34" customFormat="1" ht="68.25" customHeight="1">
      <c r="A78" s="14" t="s">
        <v>72</v>
      </c>
      <c r="B78" s="24" t="s">
        <v>73</v>
      </c>
      <c r="C78" s="45">
        <v>0</v>
      </c>
      <c r="D78" s="52">
        <v>72</v>
      </c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</row>
    <row r="79" spans="1:64" s="32" customFormat="1" ht="31.5">
      <c r="A79" s="29" t="s">
        <v>30</v>
      </c>
      <c r="B79" s="30" t="s">
        <v>181</v>
      </c>
      <c r="C79" s="44">
        <f>C80+C81+C82</f>
        <v>8080</v>
      </c>
      <c r="D79" s="50">
        <f>D80+D81+D82</f>
        <v>25271.9</v>
      </c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</row>
    <row r="80" spans="1:64" s="27" customFormat="1" ht="47.25" customHeight="1">
      <c r="A80" s="14" t="s">
        <v>111</v>
      </c>
      <c r="B80" s="24" t="s">
        <v>112</v>
      </c>
      <c r="C80" s="45">
        <f>6460+212338.3-212338.3</f>
        <v>6460</v>
      </c>
      <c r="D80" s="52">
        <v>24576.2</v>
      </c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</row>
    <row r="81" spans="1:64" s="27" customFormat="1" ht="44.25" customHeight="1">
      <c r="A81" s="14" t="s">
        <v>33</v>
      </c>
      <c r="B81" s="24" t="s">
        <v>46</v>
      </c>
      <c r="C81" s="45">
        <v>1082</v>
      </c>
      <c r="D81" s="52">
        <v>7.3</v>
      </c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</row>
    <row r="82" spans="1:64" s="27" customFormat="1" ht="78" customHeight="1">
      <c r="A82" s="14" t="s">
        <v>116</v>
      </c>
      <c r="B82" s="24" t="s">
        <v>117</v>
      </c>
      <c r="C82" s="45">
        <v>538</v>
      </c>
      <c r="D82" s="52">
        <v>688.4</v>
      </c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</row>
    <row r="83" spans="1:64" s="27" customFormat="1" ht="18" customHeight="1">
      <c r="A83" s="15" t="s">
        <v>32</v>
      </c>
      <c r="B83" s="22" t="s">
        <v>31</v>
      </c>
      <c r="C83" s="43">
        <f>SUM(C84:C99)</f>
        <v>2293</v>
      </c>
      <c r="D83" s="49">
        <f>SUM(D84:D99)</f>
        <v>16445.099999999999</v>
      </c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</row>
    <row r="84" spans="1:64" s="27" customFormat="1" ht="58.5" customHeight="1">
      <c r="A84" s="14" t="s">
        <v>166</v>
      </c>
      <c r="B84" s="24" t="s">
        <v>183</v>
      </c>
      <c r="C84" s="45">
        <v>20</v>
      </c>
      <c r="D84" s="52">
        <v>8.4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</row>
    <row r="85" spans="1:64" s="27" customFormat="1" ht="80.25" customHeight="1">
      <c r="A85" s="14" t="s">
        <v>167</v>
      </c>
      <c r="B85" s="24" t="s">
        <v>184</v>
      </c>
      <c r="C85" s="45">
        <v>50</v>
      </c>
      <c r="D85" s="52">
        <v>0.7</v>
      </c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</row>
    <row r="86" spans="1:64" s="27" customFormat="1" ht="61.5" customHeight="1">
      <c r="A86" s="14" t="s">
        <v>172</v>
      </c>
      <c r="B86" s="24" t="s">
        <v>185</v>
      </c>
      <c r="C86" s="45">
        <v>1</v>
      </c>
      <c r="D86" s="52">
        <v>-0.2</v>
      </c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</row>
    <row r="87" spans="1:64" s="27" customFormat="1" ht="63" customHeight="1">
      <c r="A87" s="14" t="s">
        <v>182</v>
      </c>
      <c r="B87" s="24" t="s">
        <v>186</v>
      </c>
      <c r="C87" s="45">
        <v>15</v>
      </c>
      <c r="D87" s="52">
        <v>0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</row>
    <row r="88" spans="1:64" s="27" customFormat="1" ht="76.5" customHeight="1">
      <c r="A88" s="14" t="s">
        <v>229</v>
      </c>
      <c r="B88" s="24" t="s">
        <v>228</v>
      </c>
      <c r="C88" s="45">
        <v>25</v>
      </c>
      <c r="D88" s="52">
        <v>0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</row>
    <row r="89" spans="1:64" s="27" customFormat="1" ht="93" customHeight="1">
      <c r="A89" s="14" t="s">
        <v>230</v>
      </c>
      <c r="B89" s="24" t="s">
        <v>231</v>
      </c>
      <c r="C89" s="45">
        <v>10</v>
      </c>
      <c r="D89" s="52">
        <v>-0.5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</row>
    <row r="90" spans="1:64" s="27" customFormat="1" ht="64.5" customHeight="1">
      <c r="A90" s="14" t="s">
        <v>232</v>
      </c>
      <c r="B90" s="24" t="s">
        <v>233</v>
      </c>
      <c r="C90" s="45">
        <v>80</v>
      </c>
      <c r="D90" s="52">
        <v>0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</row>
    <row r="91" spans="1:64" s="27" customFormat="1" ht="60.75" customHeight="1">
      <c r="A91" s="14" t="s">
        <v>151</v>
      </c>
      <c r="B91" s="24" t="s">
        <v>187</v>
      </c>
      <c r="C91" s="45">
        <v>95</v>
      </c>
      <c r="D91" s="52">
        <v>9.6999999999999993</v>
      </c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</row>
    <row r="92" spans="1:64" s="27" customFormat="1" hidden="1">
      <c r="A92" s="14"/>
      <c r="B92" s="24"/>
      <c r="C92" s="45"/>
      <c r="D92" s="52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</row>
    <row r="93" spans="1:64" s="27" customFormat="1" ht="45.75" hidden="1" customHeight="1">
      <c r="A93" s="14"/>
      <c r="B93" s="24"/>
      <c r="C93" s="45"/>
      <c r="D93" s="52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</row>
    <row r="94" spans="1:64" s="27" customFormat="1" ht="33" hidden="1" customHeight="1">
      <c r="A94" s="14"/>
      <c r="B94" s="24"/>
      <c r="C94" s="45"/>
      <c r="D94" s="52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</row>
    <row r="95" spans="1:64" s="27" customFormat="1" ht="47.25">
      <c r="A95" s="14" t="s">
        <v>234</v>
      </c>
      <c r="B95" s="24" t="s">
        <v>188</v>
      </c>
      <c r="C95" s="45">
        <v>60</v>
      </c>
      <c r="D95" s="52">
        <v>29.7</v>
      </c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</row>
    <row r="96" spans="1:64" s="27" customFormat="1" ht="63.75" customHeight="1">
      <c r="A96" s="14" t="s">
        <v>154</v>
      </c>
      <c r="B96" s="24" t="s">
        <v>153</v>
      </c>
      <c r="C96" s="45">
        <v>0</v>
      </c>
      <c r="D96" s="52">
        <v>53.4</v>
      </c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</row>
    <row r="97" spans="1:64" s="27" customFormat="1" ht="63">
      <c r="A97" s="14" t="s">
        <v>191</v>
      </c>
      <c r="B97" s="24" t="s">
        <v>192</v>
      </c>
      <c r="C97" s="45">
        <v>0</v>
      </c>
      <c r="D97" s="52">
        <v>414.7</v>
      </c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</row>
    <row r="98" spans="1:64" s="27" customFormat="1" ht="42.75" customHeight="1">
      <c r="A98" s="14" t="s">
        <v>168</v>
      </c>
      <c r="B98" s="24" t="s">
        <v>189</v>
      </c>
      <c r="C98" s="45">
        <v>108</v>
      </c>
      <c r="D98" s="52">
        <v>80.099999999999994</v>
      </c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</row>
    <row r="99" spans="1:64" s="27" customFormat="1" ht="81" customHeight="1">
      <c r="A99" s="14" t="s">
        <v>152</v>
      </c>
      <c r="B99" s="24" t="s">
        <v>190</v>
      </c>
      <c r="C99" s="45">
        <v>1829</v>
      </c>
      <c r="D99" s="52">
        <v>15849.1</v>
      </c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</row>
    <row r="100" spans="1:64" s="27" customFormat="1" hidden="1">
      <c r="A100" s="14"/>
      <c r="B100" s="24"/>
      <c r="C100" s="45"/>
      <c r="D100" s="52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</row>
    <row r="101" spans="1:64" s="27" customFormat="1" hidden="1">
      <c r="A101" s="14"/>
      <c r="B101" s="24"/>
      <c r="C101" s="45"/>
      <c r="D101" s="52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</row>
    <row r="102" spans="1:64" s="27" customFormat="1" hidden="1">
      <c r="A102" s="14"/>
      <c r="B102" s="24"/>
      <c r="C102" s="45"/>
      <c r="D102" s="52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</row>
    <row r="103" spans="1:64" s="27" customFormat="1" ht="29.25" hidden="1" customHeight="1">
      <c r="A103" s="14"/>
      <c r="B103" s="24"/>
      <c r="C103" s="45"/>
      <c r="D103" s="52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</row>
    <row r="104" spans="1:64" s="17" customFormat="1" ht="18.75" customHeight="1">
      <c r="A104" s="15" t="s">
        <v>43</v>
      </c>
      <c r="B104" s="22" t="s">
        <v>44</v>
      </c>
      <c r="C104" s="43">
        <f>C107+C105</f>
        <v>0</v>
      </c>
      <c r="D104" s="49">
        <f>D107+D105</f>
        <v>325.79999999999995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</row>
    <row r="105" spans="1:64" s="17" customFormat="1" ht="23.25" customHeight="1">
      <c r="A105" s="29" t="s">
        <v>254</v>
      </c>
      <c r="B105" s="30" t="s">
        <v>255</v>
      </c>
      <c r="C105" s="44">
        <f>C106</f>
        <v>0</v>
      </c>
      <c r="D105" s="50">
        <f>D106</f>
        <v>37.9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</row>
    <row r="106" spans="1:64" s="27" customFormat="1" ht="24.75" customHeight="1">
      <c r="A106" s="14" t="s">
        <v>273</v>
      </c>
      <c r="B106" s="24" t="s">
        <v>256</v>
      </c>
      <c r="C106" s="45">
        <v>0</v>
      </c>
      <c r="D106" s="52">
        <v>37.9</v>
      </c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</row>
    <row r="107" spans="1:64" s="17" customFormat="1" ht="23.25" customHeight="1">
      <c r="A107" s="29" t="s">
        <v>29</v>
      </c>
      <c r="B107" s="30" t="s">
        <v>27</v>
      </c>
      <c r="C107" s="44">
        <f>C108</f>
        <v>0</v>
      </c>
      <c r="D107" s="50">
        <f>D108</f>
        <v>287.89999999999998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</row>
    <row r="108" spans="1:64" s="27" customFormat="1" ht="24" customHeight="1">
      <c r="A108" s="14" t="s">
        <v>24</v>
      </c>
      <c r="B108" s="24" t="s">
        <v>11</v>
      </c>
      <c r="C108" s="45">
        <v>0</v>
      </c>
      <c r="D108" s="52">
        <v>287.89999999999998</v>
      </c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  <c r="BI108" s="26"/>
      <c r="BJ108" s="26"/>
      <c r="BK108" s="26"/>
      <c r="BL108" s="26"/>
    </row>
    <row r="109" spans="1:64" s="5" customFormat="1" ht="24.75" customHeight="1">
      <c r="A109" s="61" t="s">
        <v>10</v>
      </c>
      <c r="B109" s="62"/>
      <c r="C109" s="43">
        <f>C10</f>
        <v>590184</v>
      </c>
      <c r="D109" s="49">
        <f>D10</f>
        <v>379443.59999999992</v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</row>
    <row r="110" spans="1:64" s="5" customFormat="1" ht="20.25" customHeight="1">
      <c r="A110" s="13" t="s">
        <v>25</v>
      </c>
      <c r="B110" s="23" t="s">
        <v>7</v>
      </c>
      <c r="C110" s="43">
        <f>C111+C145+C147+C149+C151+C154</f>
        <v>2370368.5000000005</v>
      </c>
      <c r="D110" s="49">
        <f>D111+D145+D147+D149+D151+D154</f>
        <v>1355759.7999999998</v>
      </c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</row>
    <row r="111" spans="1:64" s="56" customFormat="1" ht="31.5">
      <c r="A111" s="7" t="s">
        <v>26</v>
      </c>
      <c r="B111" s="19" t="s">
        <v>28</v>
      </c>
      <c r="C111" s="43">
        <f>C116+C133+C141+C112</f>
        <v>2369084.8000000003</v>
      </c>
      <c r="D111" s="49">
        <f>D116+D133+D141+D112</f>
        <v>1359487.4999999998</v>
      </c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5"/>
      <c r="BH111" s="55"/>
      <c r="BI111" s="55"/>
      <c r="BJ111" s="55"/>
      <c r="BK111" s="55"/>
      <c r="BL111" s="55"/>
    </row>
    <row r="112" spans="1:64" s="56" customFormat="1">
      <c r="A112" s="7" t="s">
        <v>127</v>
      </c>
      <c r="B112" s="19" t="s">
        <v>113</v>
      </c>
      <c r="C112" s="43">
        <f>C113+C115+C114</f>
        <v>341451.5</v>
      </c>
      <c r="D112" s="49">
        <f>D113+D115+D114</f>
        <v>140780.70000000001</v>
      </c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55"/>
      <c r="AX112" s="55"/>
      <c r="AY112" s="55"/>
      <c r="AZ112" s="55"/>
      <c r="BA112" s="55"/>
      <c r="BB112" s="55"/>
      <c r="BC112" s="55"/>
      <c r="BD112" s="55"/>
      <c r="BE112" s="55"/>
      <c r="BF112" s="55"/>
      <c r="BG112" s="55"/>
      <c r="BH112" s="55"/>
      <c r="BI112" s="55"/>
      <c r="BJ112" s="55"/>
      <c r="BK112" s="55"/>
      <c r="BL112" s="55"/>
    </row>
    <row r="113" spans="1:64" s="12" customFormat="1" ht="31.5" hidden="1">
      <c r="A113" s="10" t="s">
        <v>128</v>
      </c>
      <c r="B113" s="21" t="s">
        <v>198</v>
      </c>
      <c r="C113" s="45"/>
      <c r="D113" s="52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</row>
    <row r="114" spans="1:64" s="12" customFormat="1" ht="31.5">
      <c r="A114" s="10" t="s">
        <v>214</v>
      </c>
      <c r="B114" s="21" t="s">
        <v>213</v>
      </c>
      <c r="C114" s="45">
        <v>114124</v>
      </c>
      <c r="D114" s="52">
        <v>37400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</row>
    <row r="115" spans="1:64" s="12" customFormat="1" ht="47.25">
      <c r="A115" s="10" t="s">
        <v>158</v>
      </c>
      <c r="B115" s="21" t="s">
        <v>159</v>
      </c>
      <c r="C115" s="45">
        <v>227327.5</v>
      </c>
      <c r="D115" s="52">
        <v>103380.7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</row>
    <row r="116" spans="1:64" s="56" customFormat="1" ht="31.5">
      <c r="A116" s="7" t="s">
        <v>199</v>
      </c>
      <c r="B116" s="19" t="s">
        <v>237</v>
      </c>
      <c r="C116" s="57">
        <f>SUM(C117:C132)</f>
        <v>1394416.6</v>
      </c>
      <c r="D116" s="58">
        <f>SUM(D117:D132)</f>
        <v>842404.7</v>
      </c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D116" s="55"/>
      <c r="BE116" s="55"/>
      <c r="BF116" s="55"/>
      <c r="BG116" s="55"/>
      <c r="BH116" s="55"/>
      <c r="BI116" s="55"/>
      <c r="BJ116" s="55"/>
      <c r="BK116" s="55"/>
      <c r="BL116" s="55"/>
    </row>
    <row r="117" spans="1:64" s="5" customFormat="1" ht="94.5" hidden="1">
      <c r="A117" s="10" t="s">
        <v>147</v>
      </c>
      <c r="B117" s="35" t="s">
        <v>148</v>
      </c>
      <c r="C117" s="40"/>
      <c r="D117" s="5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</row>
    <row r="118" spans="1:64" s="5" customFormat="1" ht="31.5">
      <c r="A118" s="10" t="s">
        <v>207</v>
      </c>
      <c r="B118" s="35" t="s">
        <v>208</v>
      </c>
      <c r="C118" s="40">
        <v>247925</v>
      </c>
      <c r="D118" s="53">
        <v>75850.399999999994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</row>
    <row r="119" spans="1:64" s="5" customFormat="1" ht="76.5" customHeight="1">
      <c r="A119" s="10" t="s">
        <v>147</v>
      </c>
      <c r="B119" s="35" t="s">
        <v>217</v>
      </c>
      <c r="C119" s="40">
        <v>20629</v>
      </c>
      <c r="D119" s="53">
        <v>3160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</row>
    <row r="120" spans="1:64" s="5" customFormat="1" ht="62.25" customHeight="1">
      <c r="A120" s="10" t="s">
        <v>201</v>
      </c>
      <c r="B120" s="35" t="s">
        <v>202</v>
      </c>
      <c r="C120" s="40">
        <v>23341</v>
      </c>
      <c r="D120" s="53">
        <v>1500.8</v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</row>
    <row r="121" spans="1:64" s="5" customFormat="1" ht="60.75" customHeight="1">
      <c r="A121" s="10" t="s">
        <v>193</v>
      </c>
      <c r="B121" s="35" t="s">
        <v>194</v>
      </c>
      <c r="C121" s="40">
        <v>1145.8</v>
      </c>
      <c r="D121" s="53">
        <v>0</v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</row>
    <row r="122" spans="1:64" s="5" customFormat="1" ht="47.25" customHeight="1">
      <c r="A122" s="10" t="s">
        <v>209</v>
      </c>
      <c r="B122" s="35" t="s">
        <v>210</v>
      </c>
      <c r="C122" s="40">
        <v>6957.2</v>
      </c>
      <c r="D122" s="53">
        <v>2332</v>
      </c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</row>
    <row r="123" spans="1:64" s="5" customFormat="1" ht="31.5">
      <c r="A123" s="10" t="s">
        <v>238</v>
      </c>
      <c r="B123" s="35" t="s">
        <v>239</v>
      </c>
      <c r="C123" s="40">
        <v>91116.9</v>
      </c>
      <c r="D123" s="53">
        <v>0</v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</row>
    <row r="124" spans="1:64" s="5" customFormat="1" ht="48" customHeight="1">
      <c r="A124" s="10" t="s">
        <v>163</v>
      </c>
      <c r="B124" s="39" t="s">
        <v>164</v>
      </c>
      <c r="C124" s="40">
        <v>19161.7</v>
      </c>
      <c r="D124" s="53">
        <v>10768</v>
      </c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</row>
    <row r="125" spans="1:64" s="42" customFormat="1" ht="31.5" hidden="1">
      <c r="A125" s="38" t="s">
        <v>129</v>
      </c>
      <c r="B125" s="39" t="s">
        <v>124</v>
      </c>
      <c r="C125" s="40">
        <v>0</v>
      </c>
      <c r="D125" s="53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  <c r="BB125" s="41"/>
      <c r="BC125" s="41"/>
      <c r="BD125" s="41"/>
      <c r="BE125" s="41"/>
      <c r="BF125" s="41"/>
      <c r="BG125" s="41"/>
      <c r="BH125" s="41"/>
      <c r="BI125" s="41"/>
      <c r="BJ125" s="41"/>
      <c r="BK125" s="41"/>
      <c r="BL125" s="41"/>
    </row>
    <row r="126" spans="1:64" s="42" customFormat="1" ht="31.5">
      <c r="A126" s="38" t="s">
        <v>130</v>
      </c>
      <c r="B126" s="39" t="s">
        <v>139</v>
      </c>
      <c r="C126" s="40">
        <v>496.7</v>
      </c>
      <c r="D126" s="53">
        <v>0</v>
      </c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  <c r="AS126" s="41"/>
      <c r="AT126" s="41"/>
      <c r="AU126" s="41"/>
      <c r="AV126" s="41"/>
      <c r="AW126" s="41"/>
      <c r="AX126" s="41"/>
      <c r="AY126" s="41"/>
      <c r="AZ126" s="41"/>
      <c r="BA126" s="41"/>
      <c r="BB126" s="41"/>
      <c r="BC126" s="41"/>
      <c r="BD126" s="41"/>
      <c r="BE126" s="41"/>
      <c r="BF126" s="41"/>
      <c r="BG126" s="41"/>
      <c r="BH126" s="41"/>
      <c r="BI126" s="41"/>
      <c r="BJ126" s="41"/>
      <c r="BK126" s="41"/>
      <c r="BL126" s="41"/>
    </row>
    <row r="127" spans="1:64" s="42" customFormat="1" hidden="1">
      <c r="A127" s="38" t="s">
        <v>131</v>
      </c>
      <c r="B127" s="39" t="s">
        <v>123</v>
      </c>
      <c r="C127" s="40"/>
      <c r="D127" s="53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1"/>
      <c r="BC127" s="41"/>
      <c r="BD127" s="41"/>
      <c r="BE127" s="41"/>
      <c r="BF127" s="41"/>
      <c r="BG127" s="41"/>
      <c r="BH127" s="41"/>
      <c r="BI127" s="41"/>
      <c r="BJ127" s="41"/>
      <c r="BK127" s="41"/>
      <c r="BL127" s="41"/>
    </row>
    <row r="128" spans="1:64" s="5" customFormat="1" ht="31.5">
      <c r="A128" s="10" t="s">
        <v>132</v>
      </c>
      <c r="B128" s="35" t="s">
        <v>160</v>
      </c>
      <c r="C128" s="40">
        <v>8776.4</v>
      </c>
      <c r="D128" s="53">
        <v>0</v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</row>
    <row r="129" spans="1:64" s="5" customFormat="1" ht="31.5">
      <c r="A129" s="10" t="s">
        <v>276</v>
      </c>
      <c r="B129" s="35" t="s">
        <v>277</v>
      </c>
      <c r="C129" s="40">
        <v>557.1</v>
      </c>
      <c r="D129" s="53">
        <v>0</v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</row>
    <row r="130" spans="1:64" s="5" customFormat="1" ht="31.5">
      <c r="A130" s="10" t="s">
        <v>203</v>
      </c>
      <c r="B130" s="35" t="s">
        <v>204</v>
      </c>
      <c r="C130" s="40">
        <v>328522.09999999998</v>
      </c>
      <c r="D130" s="53">
        <v>172666.6</v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</row>
    <row r="131" spans="1:64" s="5" customFormat="1" ht="31.5" hidden="1">
      <c r="A131" s="10" t="s">
        <v>235</v>
      </c>
      <c r="B131" s="35" t="s">
        <v>236</v>
      </c>
      <c r="C131" s="40">
        <v>0</v>
      </c>
      <c r="D131" s="5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</row>
    <row r="132" spans="1:64" s="5" customFormat="1" ht="15" customHeight="1">
      <c r="A132" s="10" t="s">
        <v>133</v>
      </c>
      <c r="B132" s="24" t="s">
        <v>95</v>
      </c>
      <c r="C132" s="40">
        <v>645787.69999999995</v>
      </c>
      <c r="D132" s="53">
        <v>576126.9</v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</row>
    <row r="133" spans="1:64" s="56" customFormat="1" ht="27" customHeight="1">
      <c r="A133" s="7" t="s">
        <v>197</v>
      </c>
      <c r="B133" s="19" t="s">
        <v>200</v>
      </c>
      <c r="C133" s="57">
        <f>SUM(C134:C140)</f>
        <v>611796.1</v>
      </c>
      <c r="D133" s="58">
        <f>SUM(D134:D140)</f>
        <v>364022.39999999997</v>
      </c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  <c r="AM133" s="55"/>
      <c r="AN133" s="55"/>
      <c r="AO133" s="55"/>
      <c r="AP133" s="55"/>
      <c r="AQ133" s="55"/>
      <c r="AR133" s="55"/>
      <c r="AS133" s="55"/>
      <c r="AT133" s="55"/>
      <c r="AU133" s="55"/>
      <c r="AV133" s="55"/>
      <c r="AW133" s="55"/>
      <c r="AX133" s="55"/>
      <c r="AY133" s="55"/>
      <c r="AZ133" s="55"/>
      <c r="BA133" s="55"/>
      <c r="BB133" s="55"/>
      <c r="BC133" s="55"/>
      <c r="BD133" s="55"/>
      <c r="BE133" s="55"/>
      <c r="BF133" s="55"/>
      <c r="BG133" s="55"/>
      <c r="BH133" s="55"/>
      <c r="BI133" s="55"/>
      <c r="BJ133" s="55"/>
      <c r="BK133" s="55"/>
      <c r="BL133" s="55"/>
    </row>
    <row r="134" spans="1:64" s="12" customFormat="1" ht="33" customHeight="1">
      <c r="A134" s="10" t="s">
        <v>161</v>
      </c>
      <c r="B134" s="24" t="s">
        <v>56</v>
      </c>
      <c r="C134" s="40">
        <v>569198.4</v>
      </c>
      <c r="D134" s="53">
        <v>340923.8</v>
      </c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</row>
    <row r="135" spans="1:64" s="12" customFormat="1" ht="51" customHeight="1">
      <c r="A135" s="10" t="s">
        <v>134</v>
      </c>
      <c r="B135" s="24" t="s">
        <v>108</v>
      </c>
      <c r="C135" s="40">
        <v>5.5</v>
      </c>
      <c r="D135" s="53">
        <v>0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</row>
    <row r="136" spans="1:64" s="12" customFormat="1" ht="78.75" hidden="1">
      <c r="A136" s="10" t="s">
        <v>135</v>
      </c>
      <c r="B136" s="24" t="s">
        <v>105</v>
      </c>
      <c r="C136" s="40"/>
      <c r="D136" s="53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</row>
    <row r="137" spans="1:64" s="12" customFormat="1" ht="63">
      <c r="A137" s="14" t="s">
        <v>136</v>
      </c>
      <c r="B137" s="24" t="s">
        <v>120</v>
      </c>
      <c r="C137" s="40">
        <v>400</v>
      </c>
      <c r="D137" s="53">
        <v>0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</row>
    <row r="138" spans="1:64" s="12" customFormat="1" ht="46.5" customHeight="1">
      <c r="A138" s="14" t="s">
        <v>205</v>
      </c>
      <c r="B138" s="24" t="s">
        <v>206</v>
      </c>
      <c r="C138" s="40">
        <v>3733.1</v>
      </c>
      <c r="D138" s="53">
        <v>2118.3000000000002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</row>
    <row r="139" spans="1:64" s="12" customFormat="1" ht="75.75" customHeight="1">
      <c r="A139" s="14" t="s">
        <v>173</v>
      </c>
      <c r="B139" s="24" t="s">
        <v>218</v>
      </c>
      <c r="C139" s="40">
        <v>34517.199999999997</v>
      </c>
      <c r="D139" s="53">
        <v>19047.2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</row>
    <row r="140" spans="1:64" s="12" customFormat="1" ht="31.5">
      <c r="A140" s="14" t="s">
        <v>169</v>
      </c>
      <c r="B140" s="24" t="s">
        <v>219</v>
      </c>
      <c r="C140" s="40">
        <v>3941.9</v>
      </c>
      <c r="D140" s="53">
        <v>1933.1</v>
      </c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</row>
    <row r="141" spans="1:64" s="56" customFormat="1" ht="27.75" customHeight="1">
      <c r="A141" s="7" t="s">
        <v>195</v>
      </c>
      <c r="B141" s="19" t="s">
        <v>196</v>
      </c>
      <c r="C141" s="43">
        <f>C142+C143</f>
        <v>21420.6</v>
      </c>
      <c r="D141" s="49">
        <f>D142+D143</f>
        <v>12279.7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5"/>
      <c r="AW141" s="55"/>
      <c r="AX141" s="55"/>
      <c r="AY141" s="55"/>
      <c r="AZ141" s="55"/>
      <c r="BA141" s="55"/>
      <c r="BB141" s="55"/>
      <c r="BC141" s="55"/>
      <c r="BD141" s="55"/>
      <c r="BE141" s="55"/>
      <c r="BF141" s="55"/>
      <c r="BG141" s="55"/>
      <c r="BH141" s="55"/>
      <c r="BI141" s="55"/>
      <c r="BJ141" s="55"/>
      <c r="BK141" s="55"/>
      <c r="BL141" s="55"/>
    </row>
    <row r="142" spans="1:64" s="5" customFormat="1" ht="50.25" customHeight="1">
      <c r="A142" s="10" t="s">
        <v>137</v>
      </c>
      <c r="B142" s="24" t="s">
        <v>96</v>
      </c>
      <c r="C142" s="45">
        <v>21316.5</v>
      </c>
      <c r="D142" s="52">
        <v>12175.6</v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</row>
    <row r="143" spans="1:64" s="12" customFormat="1" ht="31.5">
      <c r="A143" s="10" t="s">
        <v>211</v>
      </c>
      <c r="B143" s="35" t="s">
        <v>212</v>
      </c>
      <c r="C143" s="45">
        <v>104.1</v>
      </c>
      <c r="D143" s="52">
        <v>104.1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</row>
    <row r="144" spans="1:64" s="12" customFormat="1" ht="31.5" hidden="1">
      <c r="A144" s="10" t="s">
        <v>138</v>
      </c>
      <c r="B144" s="35" t="s">
        <v>76</v>
      </c>
      <c r="C144" s="45"/>
      <c r="D144" s="52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</row>
    <row r="145" spans="1:64" s="56" customFormat="1" ht="31.5">
      <c r="A145" s="7" t="s">
        <v>144</v>
      </c>
      <c r="B145" s="19" t="s">
        <v>107</v>
      </c>
      <c r="C145" s="43">
        <f>C146</f>
        <v>382</v>
      </c>
      <c r="D145" s="49">
        <f>D146</f>
        <v>382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5"/>
      <c r="AS145" s="55"/>
      <c r="AT145" s="55"/>
      <c r="AU145" s="55"/>
      <c r="AV145" s="55"/>
      <c r="AW145" s="55"/>
      <c r="AX145" s="55"/>
      <c r="AY145" s="55"/>
      <c r="AZ145" s="55"/>
      <c r="BA145" s="55"/>
      <c r="BB145" s="55"/>
      <c r="BC145" s="55"/>
      <c r="BD145" s="55"/>
      <c r="BE145" s="55"/>
      <c r="BF145" s="55"/>
      <c r="BG145" s="55"/>
      <c r="BH145" s="55"/>
      <c r="BI145" s="55"/>
      <c r="BJ145" s="55"/>
      <c r="BK145" s="55"/>
      <c r="BL145" s="55"/>
    </row>
    <row r="146" spans="1:64" s="5" customFormat="1" ht="32.25" customHeight="1">
      <c r="A146" s="10" t="s">
        <v>143</v>
      </c>
      <c r="B146" s="24" t="s">
        <v>106</v>
      </c>
      <c r="C146" s="45">
        <v>382</v>
      </c>
      <c r="D146" s="52">
        <v>382</v>
      </c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</row>
    <row r="147" spans="1:64" s="56" customFormat="1" ht="27" customHeight="1">
      <c r="A147" s="7" t="s">
        <v>146</v>
      </c>
      <c r="B147" s="19" t="s">
        <v>122</v>
      </c>
      <c r="C147" s="43">
        <f>C148</f>
        <v>901.7</v>
      </c>
      <c r="D147" s="49">
        <f>D148</f>
        <v>901.7</v>
      </c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  <c r="AM147" s="55"/>
      <c r="AN147" s="55"/>
      <c r="AO147" s="55"/>
      <c r="AP147" s="55"/>
      <c r="AQ147" s="55"/>
      <c r="AR147" s="55"/>
      <c r="AS147" s="55"/>
      <c r="AT147" s="55"/>
      <c r="AU147" s="55"/>
      <c r="AV147" s="55"/>
      <c r="AW147" s="55"/>
      <c r="AX147" s="55"/>
      <c r="AY147" s="55"/>
      <c r="AZ147" s="55"/>
      <c r="BA147" s="55"/>
      <c r="BB147" s="55"/>
      <c r="BC147" s="55"/>
      <c r="BD147" s="55"/>
      <c r="BE147" s="55"/>
      <c r="BF147" s="55"/>
      <c r="BG147" s="55"/>
      <c r="BH147" s="55"/>
      <c r="BI147" s="55"/>
      <c r="BJ147" s="55"/>
      <c r="BK147" s="55"/>
      <c r="BL147" s="55"/>
    </row>
    <row r="148" spans="1:64" s="5" customFormat="1" ht="31.5">
      <c r="A148" s="10" t="s">
        <v>145</v>
      </c>
      <c r="B148" s="24" t="s">
        <v>121</v>
      </c>
      <c r="C148" s="45">
        <v>901.7</v>
      </c>
      <c r="D148" s="52">
        <v>901.7</v>
      </c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</row>
    <row r="149" spans="1:64" s="56" customFormat="1" ht="62.25" hidden="1" customHeight="1">
      <c r="A149" s="7" t="s">
        <v>257</v>
      </c>
      <c r="B149" s="19" t="s">
        <v>258</v>
      </c>
      <c r="C149" s="43">
        <f>C150</f>
        <v>0</v>
      </c>
      <c r="D149" s="49">
        <f>D150</f>
        <v>0</v>
      </c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55"/>
      <c r="AO149" s="55"/>
      <c r="AP149" s="55"/>
      <c r="AQ149" s="55"/>
      <c r="AR149" s="55"/>
      <c r="AS149" s="55"/>
      <c r="AT149" s="55"/>
      <c r="AU149" s="55"/>
      <c r="AV149" s="55"/>
      <c r="AW149" s="55"/>
      <c r="AX149" s="55"/>
      <c r="AY149" s="55"/>
      <c r="AZ149" s="55"/>
      <c r="BA149" s="55"/>
      <c r="BB149" s="55"/>
      <c r="BC149" s="55"/>
      <c r="BD149" s="55"/>
      <c r="BE149" s="55"/>
      <c r="BF149" s="55"/>
      <c r="BG149" s="55"/>
      <c r="BH149" s="55"/>
      <c r="BI149" s="55"/>
      <c r="BJ149" s="55"/>
      <c r="BK149" s="55"/>
      <c r="BL149" s="55"/>
    </row>
    <row r="150" spans="1:64" s="5" customFormat="1" ht="75" hidden="1" customHeight="1">
      <c r="A150" s="10" t="s">
        <v>259</v>
      </c>
      <c r="B150" s="24" t="s">
        <v>260</v>
      </c>
      <c r="C150" s="45">
        <v>0</v>
      </c>
      <c r="D150" s="52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</row>
    <row r="151" spans="1:64" s="56" customFormat="1" ht="47.25">
      <c r="A151" s="7" t="s">
        <v>267</v>
      </c>
      <c r="B151" s="19" t="s">
        <v>263</v>
      </c>
      <c r="C151" s="43">
        <f>C152+C153</f>
        <v>0</v>
      </c>
      <c r="D151" s="49">
        <f>D152+D153</f>
        <v>36.1</v>
      </c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  <c r="AM151" s="55"/>
      <c r="AN151" s="55"/>
      <c r="AO151" s="55"/>
      <c r="AP151" s="55"/>
      <c r="AQ151" s="55"/>
      <c r="AR151" s="55"/>
      <c r="AS151" s="55"/>
      <c r="AT151" s="55"/>
      <c r="AU151" s="55"/>
      <c r="AV151" s="55"/>
      <c r="AW151" s="55"/>
      <c r="AX151" s="55"/>
      <c r="AY151" s="55"/>
      <c r="AZ151" s="55"/>
      <c r="BA151" s="55"/>
      <c r="BB151" s="55"/>
      <c r="BC151" s="55"/>
      <c r="BD151" s="55"/>
      <c r="BE151" s="55"/>
      <c r="BF151" s="55"/>
      <c r="BG151" s="55"/>
      <c r="BH151" s="55"/>
      <c r="BI151" s="55"/>
      <c r="BJ151" s="55"/>
      <c r="BK151" s="55"/>
      <c r="BL151" s="55"/>
    </row>
    <row r="152" spans="1:64" s="5" customFormat="1" ht="31.5">
      <c r="A152" s="10" t="s">
        <v>261</v>
      </c>
      <c r="B152" s="24" t="s">
        <v>264</v>
      </c>
      <c r="C152" s="45">
        <v>0</v>
      </c>
      <c r="D152" s="52">
        <v>21.7</v>
      </c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</row>
    <row r="153" spans="1:64" s="5" customFormat="1" ht="48.75" customHeight="1">
      <c r="A153" s="10" t="s">
        <v>262</v>
      </c>
      <c r="B153" s="24" t="s">
        <v>265</v>
      </c>
      <c r="C153" s="45">
        <v>0</v>
      </c>
      <c r="D153" s="52">
        <v>14.4</v>
      </c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</row>
    <row r="154" spans="1:64" s="56" customFormat="1" ht="31.5">
      <c r="A154" s="7" t="s">
        <v>266</v>
      </c>
      <c r="B154" s="19" t="s">
        <v>268</v>
      </c>
      <c r="C154" s="43">
        <f>C155+C156</f>
        <v>0</v>
      </c>
      <c r="D154" s="49">
        <f>D155+D156</f>
        <v>-5047.5</v>
      </c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5"/>
      <c r="AL154" s="55"/>
      <c r="AM154" s="55"/>
      <c r="AN154" s="55"/>
      <c r="AO154" s="55"/>
      <c r="AP154" s="55"/>
      <c r="AQ154" s="55"/>
      <c r="AR154" s="55"/>
      <c r="AS154" s="55"/>
      <c r="AT154" s="55"/>
      <c r="AU154" s="55"/>
      <c r="AV154" s="55"/>
      <c r="AW154" s="55"/>
      <c r="AX154" s="55"/>
      <c r="AY154" s="55"/>
      <c r="AZ154" s="55"/>
      <c r="BA154" s="55"/>
      <c r="BB154" s="55"/>
      <c r="BC154" s="55"/>
      <c r="BD154" s="55"/>
      <c r="BE154" s="55"/>
      <c r="BF154" s="55"/>
      <c r="BG154" s="55"/>
      <c r="BH154" s="55"/>
      <c r="BI154" s="55"/>
      <c r="BJ154" s="55"/>
      <c r="BK154" s="55"/>
      <c r="BL154" s="55"/>
    </row>
    <row r="155" spans="1:64" s="5" customFormat="1" ht="36" customHeight="1">
      <c r="A155" s="10" t="s">
        <v>270</v>
      </c>
      <c r="B155" s="24" t="s">
        <v>269</v>
      </c>
      <c r="C155" s="45">
        <v>0</v>
      </c>
      <c r="D155" s="52">
        <v>-387.8</v>
      </c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</row>
    <row r="156" spans="1:64" s="5" customFormat="1" ht="32.25" customHeight="1">
      <c r="A156" s="10" t="s">
        <v>271</v>
      </c>
      <c r="B156" s="24" t="s">
        <v>272</v>
      </c>
      <c r="C156" s="45">
        <v>0</v>
      </c>
      <c r="D156" s="52">
        <v>-4659.7</v>
      </c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</row>
    <row r="157" spans="1:64" s="5" customFormat="1">
      <c r="A157" s="61" t="s">
        <v>9</v>
      </c>
      <c r="B157" s="62"/>
      <c r="C157" s="43">
        <f>C110</f>
        <v>2370368.5000000005</v>
      </c>
      <c r="D157" s="49">
        <f>D110</f>
        <v>1355759.7999999998</v>
      </c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</row>
    <row r="158" spans="1:64" s="5" customFormat="1" ht="27.75" customHeight="1" thickBot="1">
      <c r="A158" s="59" t="s">
        <v>8</v>
      </c>
      <c r="B158" s="60"/>
      <c r="C158" s="46">
        <f>C109+C110</f>
        <v>2960552.5000000005</v>
      </c>
      <c r="D158" s="54">
        <f>D109+D110</f>
        <v>1735203.3999999997</v>
      </c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</row>
  </sheetData>
  <mergeCells count="10">
    <mergeCell ref="C1:D1"/>
    <mergeCell ref="A4:D4"/>
    <mergeCell ref="C6:C8"/>
    <mergeCell ref="D6:D8"/>
    <mergeCell ref="C2:D3"/>
    <mergeCell ref="A158:B158"/>
    <mergeCell ref="A109:B109"/>
    <mergeCell ref="A6:A8"/>
    <mergeCell ref="B6:B8"/>
    <mergeCell ref="A157:B157"/>
  </mergeCells>
  <phoneticPr fontId="0" type="noConversion"/>
  <pageMargins left="0.98425196850393704" right="0.59055118110236227" top="0.59055118110236227" bottom="0.59055118110236227" header="0.27559055118110237" footer="0"/>
  <pageSetup paperSize="9" scale="6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Делопроизводитель</cp:lastModifiedBy>
  <cp:lastPrinted>2024-07-23T10:45:51Z</cp:lastPrinted>
  <dcterms:created xsi:type="dcterms:W3CDTF">2003-11-13T13:05:02Z</dcterms:created>
  <dcterms:modified xsi:type="dcterms:W3CDTF">2024-07-23T10:47:03Z</dcterms:modified>
</cp:coreProperties>
</file>