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480" yWindow="1185" windowWidth="11370" windowHeight="6885"/>
  </bookViews>
  <sheets>
    <sheet name="2024-2026" sheetId="6" r:id="rId1"/>
  </sheets>
  <definedNames>
    <definedName name="_xlnm.Print_Titles" localSheetId="0">'2024-2026'!$6:$9</definedName>
    <definedName name="_xlnm.Print_Area" localSheetId="0">'2024-2026'!$A$1:$D$158</definedName>
  </definedNames>
  <calcPr calcId="125725"/>
</workbook>
</file>

<file path=xl/calcChain.xml><?xml version="1.0" encoding="utf-8"?>
<calcChain xmlns="http://schemas.openxmlformats.org/spreadsheetml/2006/main">
  <c r="C141" i="6"/>
  <c r="D141"/>
  <c r="D47"/>
  <c r="C116" l="1"/>
  <c r="C80" l="1"/>
  <c r="D154" l="1"/>
  <c r="C154"/>
  <c r="D151"/>
  <c r="C151"/>
  <c r="D149"/>
  <c r="C149"/>
  <c r="D147"/>
  <c r="C147"/>
  <c r="D145"/>
  <c r="C145"/>
  <c r="D112"/>
  <c r="D107" l="1"/>
  <c r="D105"/>
  <c r="C105"/>
  <c r="D56"/>
  <c r="C56"/>
  <c r="C37"/>
  <c r="C36" s="1"/>
  <c r="D37"/>
  <c r="D36" s="1"/>
  <c r="D30"/>
  <c r="C30"/>
  <c r="D27"/>
  <c r="C27"/>
  <c r="D12"/>
  <c r="D11" s="1"/>
  <c r="D133"/>
  <c r="D116"/>
  <c r="D83"/>
  <c r="D79"/>
  <c r="D76"/>
  <c r="D72"/>
  <c r="D70"/>
  <c r="D62"/>
  <c r="D61" s="1"/>
  <c r="D58"/>
  <c r="D54"/>
  <c r="D49"/>
  <c r="D44"/>
  <c r="D42"/>
  <c r="D34"/>
  <c r="D32"/>
  <c r="D21"/>
  <c r="D20" s="1"/>
  <c r="D111" l="1"/>
  <c r="D110" s="1"/>
  <c r="D157" s="1"/>
  <c r="D39"/>
  <c r="D104"/>
  <c r="D46"/>
  <c r="D26"/>
  <c r="D75"/>
  <c r="D69"/>
  <c r="C83"/>
  <c r="D10" l="1"/>
  <c r="D109" s="1"/>
  <c r="D158" s="1"/>
  <c r="C12"/>
  <c r="C58"/>
  <c r="C112"/>
  <c r="C133" l="1"/>
  <c r="C111" s="1"/>
  <c r="C110" s="1"/>
  <c r="C42"/>
  <c r="C44"/>
  <c r="C32"/>
  <c r="C39" l="1"/>
  <c r="C54"/>
  <c r="C49" l="1"/>
  <c r="C72" l="1"/>
  <c r="C62"/>
  <c r="C70" l="1"/>
  <c r="C47" l="1"/>
  <c r="C46" s="1"/>
  <c r="C76"/>
  <c r="C34"/>
  <c r="C26" s="1"/>
  <c r="C79"/>
  <c r="C75" l="1"/>
  <c r="C61" l="1"/>
  <c r="C21"/>
  <c r="C20" s="1"/>
  <c r="C40"/>
  <c r="C11"/>
  <c r="C107"/>
  <c r="C104" s="1"/>
  <c r="C69" l="1"/>
  <c r="C10" s="1"/>
  <c r="C157" l="1"/>
  <c r="C109"/>
  <c r="C158" l="1"/>
</calcChain>
</file>

<file path=xl/sharedStrings.xml><?xml version="1.0" encoding="utf-8"?>
<sst xmlns="http://schemas.openxmlformats.org/spreadsheetml/2006/main" count="287" uniqueCount="280">
  <si>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</si>
  <si>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</si>
  <si>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</si>
  <si>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Единый сельскохозяйственный налог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</si>
  <si>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</si>
  <si>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</si>
  <si>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Платежи при  пользовании природными ресурсами</t>
  </si>
  <si>
    <t>Безвозмездные поступления</t>
  </si>
  <si>
    <t>ВСЕГО ДОХОДОВ:</t>
  </si>
  <si>
    <t>Итого безвозмездных поступлений:</t>
  </si>
  <si>
    <t>Итого  собственных доходов:</t>
  </si>
  <si>
    <t>Прочие неналоговые доходы бюджетов муниципальных районов</t>
  </si>
  <si>
    <t>Код бюджетной классификации Российской Федерации</t>
  </si>
  <si>
    <t>Доходы от продажи материальных и нематериальных активов</t>
  </si>
  <si>
    <t>1 01 00000 00 0000 000</t>
  </si>
  <si>
    <t>1 00 00000 00 0000 000</t>
  </si>
  <si>
    <t>1 01 02000 01 0000 110</t>
  </si>
  <si>
    <t xml:space="preserve">1 05 00000 00 0000 000 </t>
  </si>
  <si>
    <t>1 05 03000 01 0000 110</t>
  </si>
  <si>
    <t xml:space="preserve">1 11 00000 00 0000 000 </t>
  </si>
  <si>
    <t>1 11 05000 00 0000 120</t>
  </si>
  <si>
    <t>1 12 01000 01 0000 120</t>
  </si>
  <si>
    <t>1 13 00000 00 0000 000</t>
  </si>
  <si>
    <t>1 14 00000 00 0000 000</t>
  </si>
  <si>
    <t>1 17 05050 05 0000 180</t>
  </si>
  <si>
    <t>2 00 00000 00 0000 000</t>
  </si>
  <si>
    <t>2 02 00000 00 0000 000</t>
  </si>
  <si>
    <t xml:space="preserve">Прочие неналоговые доходы </t>
  </si>
  <si>
    <t>Безвозмездные поступления  от других бюджетов бюджетной системы Российской Федерации</t>
  </si>
  <si>
    <t>1 17 05000 00 0000 180</t>
  </si>
  <si>
    <t>1 14 06000 00 0000 430</t>
  </si>
  <si>
    <t>Штрафы, санкции, возмещение ущерба</t>
  </si>
  <si>
    <t>1 16 00000 00 0000 000</t>
  </si>
  <si>
    <t>1 14 06025 05 0000 430</t>
  </si>
  <si>
    <t>1 01 02010 01 0000 110</t>
  </si>
  <si>
    <t>1 01 02030 01 0000 110</t>
  </si>
  <si>
    <t>1 01 02040 01 0000 110</t>
  </si>
  <si>
    <t>1 08 00000 00 0000 000</t>
  </si>
  <si>
    <t>Государственная пошлина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</si>
  <si>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</si>
  <si>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</si>
  <si>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</si>
  <si>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</si>
  <si>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1 17 00000 00 0000 000</t>
  </si>
  <si>
    <t>Прочие неналоговые доходы</t>
  </si>
  <si>
    <t>1 05 03010 01 0000 110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</si>
  <si>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</si>
  <si>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1 12 01010 01 0000 120</t>
  </si>
  <si>
    <t>Доходы от оказания платных услуг (работ) 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</si>
  <si>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</si>
  <si>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</si>
  <si>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1 13 02000 00 0000 130</t>
  </si>
  <si>
    <t>Доходы от компенсации затрат государства</t>
  </si>
  <si>
    <t>1 14 02053 05 0000 410</t>
  </si>
  <si>
    <t>1 12 00000 00 0000 000</t>
  </si>
  <si>
    <t>1 14 02000 00 0000 000</t>
  </si>
  <si>
    <t>Субвенции бюджетам муниципальных районов на выполнение передаваемых полномочий субъектов Российской Федерации</t>
  </si>
  <si>
    <t>1 01 02020 01 0000 110</t>
  </si>
  <si>
    <t>1 08 07150 01 0000 110</t>
  </si>
  <si>
    <t>Государственная пошлина за выдачу разрешения на установку рекламной конструкции</t>
  </si>
  <si>
    <t>1 12 01030 01 0000 120</t>
  </si>
  <si>
    <t>Плата за выбросы загрязняющих веществ в водные объекты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</si>
  <si>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</si>
  <si>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</si>
  <si>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</si>
  <si>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</si>
  <si>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</si>
  <si>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</si>
  <si>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</si>
  <si>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</si>
  <si>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</si>
  <si>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</si>
  <si>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</si>
  <si>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</si>
  <si>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1 11 01050 05 0000 120</t>
  </si>
  <si>
    <t>1 11 05025 05 0000 120</t>
  </si>
  <si>
    <t>Прочие межбюджетные трансферты, передаваемые бюджетам муниципальных районов</t>
  </si>
  <si>
    <t>1 11 05035 05 0000 120</t>
  </si>
  <si>
    <t>1 11 05075 05 0000 120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</si>
  <si>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</si>
  <si>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</si>
  <si>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</si>
  <si>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</si>
  <si>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</si>
  <si>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</si>
  <si>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</si>
  <si>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</si>
  <si>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</si>
  <si>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</si>
  <si>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1 13 01000 00 0000 130</t>
  </si>
  <si>
    <t>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</si>
  <si>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</si>
  <si>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</si>
  <si>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</si>
  <si>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</si>
  <si>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субсидии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</si>
  <si>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</si>
  <si>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1 05 01011 01 0000 110</t>
  </si>
  <si>
    <t>1 05 01021 01 0000 110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</si>
  <si>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</si>
  <si>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</si>
  <si>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</si>
  <si>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</si>
  <si>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1 12 01020 01 0000 120</t>
  </si>
  <si>
    <t>Плата за выбросы загрязняющих веществ в атмосферный воздух передвижными объектами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</si>
  <si>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</si>
  <si>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</si>
  <si>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Безвозмездные поступления от негосударственных организаций в бюджеты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</si>
  <si>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</si>
  <si>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</si>
  <si>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</si>
  <si>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</si>
  <si>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</si>
  <si>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бюджетной системы Российской Федерации</t>
  </si>
  <si>
    <t>Наименование групп, подгрупп и статей доходов</t>
  </si>
  <si>
    <t>НАЛОГОВЫЕ И НЕНАЛОГОВЫЕ ДОХОДЫ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</si>
  <si>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</si>
  <si>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</si>
  <si>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1 12 01041 01 0000 120</t>
  </si>
  <si>
    <t>Плата за размещение отходов производства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</si>
  <si>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</si>
  <si>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</si>
  <si>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</si>
  <si>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Субсидия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</si>
  <si>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</si>
  <si>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</si>
  <si>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</si>
  <si>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2 02 10000 00 0000 150</t>
  </si>
  <si>
    <t>2 02 15001 05 0000 150</t>
  </si>
  <si>
    <t>2 02 25497 05 0000 150</t>
  </si>
  <si>
    <t>2 02 25511 05 0000 150</t>
  </si>
  <si>
    <t>2 02 25519 05 0000 150</t>
  </si>
  <si>
    <t>2 02 25555 05 0000 150</t>
  </si>
  <si>
    <t>2 02 29999 05 0000 150</t>
  </si>
  <si>
    <t>2 02 35120 05 0000 150</t>
  </si>
  <si>
    <t>2 02 35134 05 0000 150</t>
  </si>
  <si>
    <t>2 02 35176 05 0000 150</t>
  </si>
  <si>
    <t>2 02 40014 05 0000 150</t>
  </si>
  <si>
    <t>2 02 49999 05 0000 150</t>
  </si>
  <si>
    <t>Субсидии бюджетам муниципальных районов на проведение комплексных кадастровых работ</t>
  </si>
  <si>
    <t>1 03 02241 01 0000 110</t>
  </si>
  <si>
    <t>1 03 02251 01 0000 110</t>
  </si>
  <si>
    <t>1 03 02261 01 0000 110</t>
  </si>
  <si>
    <t>2 04 05020 05 0000 150</t>
  </si>
  <si>
    <t>2 04 05000 05 0000 150</t>
  </si>
  <si>
    <t>2 07 05020 05 0000 150</t>
  </si>
  <si>
    <t>2 07 05000 05 0000 150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</si>
  <si>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</si>
  <si>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</si>
  <si>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1 12 01042 01 0000 120</t>
  </si>
  <si>
    <t>Плата за размещение твердых коммунальных отходов</t>
  </si>
  <si>
    <t>1 16 01203 01 0000 140</t>
  </si>
  <si>
    <t>1 16 11050 01 0000 140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</si>
  <si>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</si>
  <si>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</si>
  <si>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1 03 02231 01 0000 110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</si>
  <si>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</si>
  <si>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</si>
  <si>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</si>
  <si>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</si>
  <si>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районов на реализацию программ формирования современной городской среды</t>
  </si>
  <si>
    <t>2 02 30024 05 0000 150</t>
  </si>
  <si>
    <t>Плата за сбросы загрязняющих веществ в водные объекты</t>
  </si>
  <si>
    <t>2 02 25304 05  0000 150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</si>
  <si>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</si>
  <si>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Доходы, поступающие в порядке возмещения расходов, понесенных в связи с эксплуатацией имущества муниципальных районов</t>
  </si>
  <si>
    <t>1 16 01053 01 0000 140</t>
  </si>
  <si>
    <t>1 16 01063 01 0000 140</t>
  </si>
  <si>
    <t>1 16 10123 01 0000 140</t>
  </si>
  <si>
    <t>2 02 36900 05 0000 150</t>
  </si>
  <si>
    <t>1 11 05300 00 0000 120</t>
  </si>
  <si>
    <t>1 01 02080 01 0000 110</t>
  </si>
  <si>
    <t>1 16 01073 01 0000 140</t>
  </si>
  <si>
    <t>2 02 35303 05 0000 150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</si>
  <si>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</si>
  <si>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</si>
  <si>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</si>
  <si>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</si>
  <si>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</si>
  <si>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Плата за выбросы загрязняющих веществ в атмосферный воздух стационарными объектами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</si>
  <si>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</si>
  <si>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</si>
  <si>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1 16 01083 01 0000 140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</si>
  <si>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</si>
  <si>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</si>
  <si>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</si>
  <si>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</si>
  <si>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</si>
  <si>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</si>
  <si>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</si>
  <si>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</si>
  <si>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</si>
  <si>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</si>
  <si>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</si>
  <si>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</si>
  <si>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2 02 40000 00 0000 150</t>
  </si>
  <si>
    <t xml:space="preserve">Иные межбюджетные трансферты </t>
  </si>
  <si>
    <t>2 02 30000 00 0000 150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</si>
  <si>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</si>
  <si>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</si>
  <si>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Субвенции  бюджетам  бюджетной системы Российской Федерации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</si>
  <si>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</si>
  <si>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</si>
  <si>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</si>
  <si>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</si>
  <si>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</si>
  <si>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</si>
  <si>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</si>
  <si>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</si>
  <si>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</si>
  <si>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</si>
  <si>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2 02 45519 05 0000 150</t>
  </si>
  <si>
    <t>Межбюджетные трансферты, передаваемые бюджетам муниципальных районов на поддержку отрасли культуры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</si>
  <si>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</si>
  <si>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</si>
  <si>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</si>
  <si>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</si>
  <si>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</si>
  <si>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</si>
  <si>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Единая субвенция бюджетам муниципальных районов из бюджета субъекта Российской Федерации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</si>
  <si>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</si>
  <si>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</si>
  <si>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</si>
  <si>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</si>
  <si>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</si>
  <si>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</si>
  <si>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</si>
  <si>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1 13 02065 05 0000 130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</si>
  <si>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</si>
  <si>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</si>
  <si>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</si>
  <si>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</si>
  <si>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</si>
  <si>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</si>
  <si>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1 16 02020 02 0000 140</t>
  </si>
  <si>
    <t>2 02 25753 05 0000 150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</si>
  <si>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</si>
  <si>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Субсидии бюджетам бюджетной системы Российской Федерации (межбюджетные субсидии)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</si>
  <si>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</si>
  <si>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</si>
  <si>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</si>
  <si>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</si>
  <si>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</si>
  <si>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Единый налог на вмененный доход для отдельных видов деятельности </t>
  </si>
  <si>
    <t>1 06 00000 00 0000 000</t>
  </si>
  <si>
    <t>Налоги на имущество</t>
  </si>
  <si>
    <t>1 06 06000 00 0000 110</t>
  </si>
  <si>
    <t>Земельный налог</t>
  </si>
  <si>
    <t>1 06 06033 05 0000 110</t>
  </si>
  <si>
    <t>1 11 05400 00 0000 120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</si>
  <si>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</si>
  <si>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1 11 05410 05 0000 120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</si>
  <si>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</si>
  <si>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1 17 01000 00 0000 180</t>
  </si>
  <si>
    <t>Невыясненные поступления</t>
  </si>
  <si>
    <t>Невыясненные поступления, зачисляемые в бюджеты сельских поселений</t>
  </si>
  <si>
    <t>2 08 00000 00 0000 000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</si>
  <si>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</si>
  <si>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2 08 05000 05 0000 150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</si>
  <si>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</si>
  <si>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2 18 05010 05 0000 150</t>
  </si>
  <si>
    <t>2 18 60010 05 0000 150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</si>
  <si>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</si>
  <si>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</si>
  <si>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</si>
  <si>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2 19 00000 00 0000 000</t>
  </si>
  <si>
    <t>2 18 00000 00 0000 000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</si>
  <si>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</si>
  <si>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 на реализацию программ формирования современной городской среды из бюджетов муниципальных районов</t>
  </si>
  <si>
    <t>2 19 25555 05 0000 150</t>
  </si>
  <si>
    <t>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</si>
  <si>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</si>
  <si>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1 17 01050 05 0000 180</t>
  </si>
  <si>
    <t>Земельный налог с организаций, обладающих земельным участком, расположенным в границах межселенных территорий</t>
  </si>
  <si>
    <t>Утверждено на 2024 год (тыс.руб.)</t>
  </si>
  <si>
    <t>2 02 25599 05 0000 150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</si>
  <si>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</si>
  <si>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Исполнено за 9 месяцев 2024 года (тыс.руб.)</t>
  </si>
  <si>
    <t>Исполнение по доходам бюджета Череповецкого муниципального района за 9 месяцев 2024 года</t>
  </si>
  <si>
    <t xml:space="preserve">УТВЕЖДЕНО
постановлением администрации района
от 18.10.2024 № 497
(приложение 1)
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</si>
</sst>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1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164" fontId="6" fillId="0" borderId="0" xfId="0" applyNumberFormat="1" applyFont="1" applyAlignment="1">
      <alignment wrapText="1"/>
    </xf>
    <xf numFmtId="0" fontId="4" fillId="0" borderId="0" xfId="0" applyFont="1" applyFill="1" applyBorder="1"/>
    <xf numFmtId="0" fontId="4" fillId="0" borderId="1" xfId="0" applyFont="1" applyFill="1" applyBorder="1"/>
    <xf numFmtId="3" fontId="1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1" xfId="0" applyFont="1" applyFill="1" applyBorder="1"/>
    <xf numFmtId="0" fontId="5" fillId="0" borderId="0" xfId="0" applyFont="1" applyFill="1" applyBorder="1"/>
    <xf numFmtId="0" fontId="5" fillId="0" borderId="1" xfId="0" applyFont="1" applyFill="1" applyBorder="1"/>
    <xf numFmtId="0" fontId="4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/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1" xfId="0" applyFont="1" applyFill="1" applyBorder="1"/>
    <xf numFmtId="164" fontId="1" fillId="3" borderId="1" xfId="0" applyNumberFormat="1" applyFont="1" applyFill="1" applyBorder="1"/>
    <xf numFmtId="164" fontId="3" fillId="3" borderId="1" xfId="0" applyNumberFormat="1" applyFont="1" applyFill="1" applyBorder="1"/>
    <xf numFmtId="164" fontId="4" fillId="3" borderId="1" xfId="0" applyNumberFormat="1" applyFont="1" applyFill="1" applyBorder="1"/>
    <xf numFmtId="164" fontId="1" fillId="3" borderId="3" xfId="0" applyNumberFormat="1" applyFont="1" applyFill="1" applyBorder="1"/>
    <xf numFmtId="0" fontId="3" fillId="0" borderId="2" xfId="0" applyFont="1" applyBorder="1" applyAlignment="1">
      <alignment horizontal="center" wrapText="1"/>
    </xf>
    <xf numFmtId="3" fontId="3" fillId="0" borderId="4" xfId="0" applyNumberFormat="1" applyFont="1" applyBorder="1" applyAlignment="1">
      <alignment horizontal="center" wrapText="1"/>
    </xf>
    <xf numFmtId="164" fontId="1" fillId="3" borderId="4" xfId="0" applyNumberFormat="1" applyFont="1" applyFill="1" applyBorder="1"/>
    <xf numFmtId="164" fontId="3" fillId="3" borderId="4" xfId="0" applyNumberFormat="1" applyFont="1" applyFill="1" applyBorder="1"/>
    <xf numFmtId="164" fontId="4" fillId="0" borderId="4" xfId="0" applyNumberFormat="1" applyFont="1" applyFill="1" applyBorder="1"/>
    <xf numFmtId="164" fontId="4" fillId="3" borderId="4" xfId="0" applyNumberFormat="1" applyFont="1" applyFill="1" applyBorder="1"/>
    <xf numFmtId="164" fontId="4" fillId="3" borderId="4" xfId="0" applyNumberFormat="1" applyFont="1" applyFill="1" applyBorder="1" applyAlignment="1">
      <alignment horizontal="right"/>
    </xf>
    <xf numFmtId="164" fontId="1" fillId="3" borderId="13" xfId="0" applyNumberFormat="1" applyFont="1" applyFill="1" applyBorder="1"/>
    <xf numFmtId="0" fontId="1" fillId="0" borderId="0" xfId="0" applyFont="1" applyBorder="1"/>
    <xf numFmtId="0" fontId="1" fillId="0" borderId="1" xfId="0" applyFont="1" applyBorder="1"/>
    <xf numFmtId="164" fontId="1" fillId="3" borderId="1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 wrapText="1"/>
    </xf>
    <xf numFmtId="164" fontId="3" fillId="0" borderId="7" xfId="0" applyNumberFormat="1" applyFont="1" applyBorder="1" applyAlignment="1">
      <alignment horizontal="center" wrapText="1"/>
    </xf>
    <xf numFmtId="164" fontId="3" fillId="0" borderId="8" xfId="0" applyNumberFormat="1" applyFont="1" applyBorder="1" applyAlignment="1">
      <alignment horizontal="center" wrapText="1"/>
    </xf>
    <xf numFmtId="164" fontId="3" fillId="0" borderId="9" xfId="0" applyNumberFormat="1" applyFont="1" applyBorder="1" applyAlignment="1">
      <alignment horizontal="center" wrapText="1"/>
    </xf>
    <xf numFmtId="164" fontId="3" fillId="0" borderId="10" xfId="0" applyNumberFormat="1" applyFont="1" applyBorder="1" applyAlignment="1">
      <alignment horizontal="center" wrapText="1"/>
    </xf>
    <xf numFmtId="164" fontId="3" fillId="0" borderId="11" xfId="0" applyNumberFormat="1" applyFont="1" applyBorder="1" applyAlignment="1">
      <alignment horizontal="center" wrapText="1"/>
    </xf>
    <xf numFmtId="164" fontId="3" fillId="0" borderId="12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164" fontId="7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L158"/>
  <sheetViews>
    <sheetView tabSelected="1" view="pageBreakPreview" zoomScaleNormal="85" zoomScaleSheetLayoutView="100" workbookViewId="0">
      <selection activeCell="A6" sqref="A6:D9"/>
    </sheetView>
  </sheetViews>
  <sheetFormatPr defaultRowHeight="15.75"/>
  <cols>
    <col min="1" max="1" width="24.28515625" style="1" customWidth="1"/>
    <col min="2" max="2" width="89.42578125" style="25" customWidth="1"/>
    <col min="3" max="3" width="15.140625" style="4" customWidth="1"/>
    <col min="4" max="4" width="16" style="4" customWidth="1"/>
    <col min="5" max="64" width="9.140625" style="3" customWidth="1"/>
    <col min="65" max="16384" width="9.140625" style="2"/>
  </cols>
  <sheetData>
    <row r="1" spans="1:64" ht="63.75" customHeight="1">
      <c r="C1" s="76" t="s">
        <v>279</v>
      </c>
      <c r="D1" s="76"/>
    </row>
    <row r="2" spans="1:64" ht="83.25" customHeight="1">
      <c r="C2" s="76"/>
      <c r="D2" s="76"/>
    </row>
    <row r="3" spans="1:64" ht="50.25" hidden="1" customHeight="1">
      <c r="B3" s="18"/>
      <c r="C3" s="26"/>
      <c r="D3" s="26"/>
    </row>
    <row r="4" spans="1:64" ht="58.5" customHeight="1">
      <c r="A4" s="60" t="s">
        <v>278</v>
      </c>
      <c r="B4" s="60"/>
      <c r="C4" s="60"/>
      <c r="D4" s="60"/>
    </row>
    <row r="5" spans="1:64" ht="10.5" customHeight="1" thickBot="1">
      <c r="B5" s="18"/>
    </row>
    <row r="6" spans="1:64" s="5" customFormat="1" ht="18" customHeight="1">
      <c r="A6" s="71" t="s">
        <v>12</v>
      </c>
      <c r="B6" s="73" t="s">
        <v>114</v>
      </c>
      <c r="C6" s="61" t="s">
        <v>274</v>
      </c>
      <c r="D6" s="64" t="s">
        <v>277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</row>
    <row r="7" spans="1:64" s="5" customFormat="1">
      <c r="A7" s="72"/>
      <c r="B7" s="74"/>
      <c r="C7" s="62"/>
      <c r="D7" s="65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</row>
    <row r="8" spans="1:64" s="5" customFormat="1" ht="36.75" customHeight="1">
      <c r="A8" s="72"/>
      <c r="B8" s="75"/>
      <c r="C8" s="63"/>
      <c r="D8" s="66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</row>
    <row r="9" spans="1:64" s="5" customFormat="1" ht="14.25" customHeight="1">
      <c r="A9" s="48">
        <v>1</v>
      </c>
      <c r="B9" s="6">
        <v>2</v>
      </c>
      <c r="C9" s="37">
        <v>3</v>
      </c>
      <c r="D9" s="49">
        <v>4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</row>
    <row r="10" spans="1:64" s="5" customFormat="1" ht="18.75" customHeight="1">
      <c r="A10" s="7" t="s">
        <v>15</v>
      </c>
      <c r="B10" s="19" t="s">
        <v>115</v>
      </c>
      <c r="C10" s="44">
        <f>C11+C20+C26+C36+C39+C46+C61+C69+C75+C104+C83</f>
        <v>590184</v>
      </c>
      <c r="D10" s="50">
        <f>D11+D20+D26+D36+D39+D46+D61+D69+D75+D104+D83</f>
        <v>606287.09999999986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</row>
    <row r="11" spans="1:64" s="5" customFormat="1" ht="15.75" customHeight="1">
      <c r="A11" s="8" t="s">
        <v>14</v>
      </c>
      <c r="B11" s="19" t="s">
        <v>4</v>
      </c>
      <c r="C11" s="44">
        <f>C12</f>
        <v>389003</v>
      </c>
      <c r="D11" s="50">
        <f>D12</f>
        <v>335723.79999999993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</row>
    <row r="12" spans="1:64" s="5" customFormat="1" ht="18.75" customHeight="1">
      <c r="A12" s="9" t="s">
        <v>16</v>
      </c>
      <c r="B12" s="20" t="s">
        <v>0</v>
      </c>
      <c r="C12" s="45">
        <f>SUM(C13:C19)</f>
        <v>389003</v>
      </c>
      <c r="D12" s="51">
        <f>SUM(D13:D19)</f>
        <v>335723.79999999993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</row>
    <row r="13" spans="1:64" s="28" customFormat="1" ht="78.75">
      <c r="A13" s="14" t="s">
        <v>34</v>
      </c>
      <c r="B13" s="24" t="s">
        <v>215</v>
      </c>
      <c r="C13" s="38">
        <v>362369</v>
      </c>
      <c r="D13" s="52">
        <v>314677.59999999998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</row>
    <row r="14" spans="1:64" s="28" customFormat="1" ht="78" customHeight="1">
      <c r="A14" s="14" t="s">
        <v>57</v>
      </c>
      <c r="B14" s="24" t="s">
        <v>80</v>
      </c>
      <c r="C14" s="38">
        <v>1515</v>
      </c>
      <c r="D14" s="52">
        <v>1743.4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</row>
    <row r="15" spans="1:64" s="28" customFormat="1" ht="31.5">
      <c r="A15" s="14" t="s">
        <v>35</v>
      </c>
      <c r="B15" s="24" t="s">
        <v>79</v>
      </c>
      <c r="C15" s="38">
        <v>10224</v>
      </c>
      <c r="D15" s="52">
        <v>9699.2999999999993</v>
      </c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</row>
    <row r="16" spans="1:64" s="28" customFormat="1" ht="61.5" customHeight="1">
      <c r="A16" s="14" t="s">
        <v>36</v>
      </c>
      <c r="B16" s="24" t="s">
        <v>81</v>
      </c>
      <c r="C16" s="38">
        <v>1949</v>
      </c>
      <c r="D16" s="52">
        <v>1228.2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</row>
    <row r="17" spans="1:64" s="28" customFormat="1" ht="94.5">
      <c r="A17" s="14" t="s">
        <v>171</v>
      </c>
      <c r="B17" s="24" t="s">
        <v>216</v>
      </c>
      <c r="C17" s="38">
        <v>1218</v>
      </c>
      <c r="D17" s="52">
        <v>916.1</v>
      </c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</row>
    <row r="18" spans="1:64" s="28" customFormat="1" ht="47.25">
      <c r="A18" s="14" t="s">
        <v>223</v>
      </c>
      <c r="B18" s="24" t="s">
        <v>224</v>
      </c>
      <c r="C18" s="38">
        <v>4543</v>
      </c>
      <c r="D18" s="52">
        <v>3674.1</v>
      </c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</row>
    <row r="19" spans="1:64" s="28" customFormat="1" ht="47.25">
      <c r="A19" s="14" t="s">
        <v>225</v>
      </c>
      <c r="B19" s="24" t="s">
        <v>226</v>
      </c>
      <c r="C19" s="38">
        <v>7185</v>
      </c>
      <c r="D19" s="52">
        <v>3785.1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</row>
    <row r="20" spans="1:64" s="17" customFormat="1" ht="31.5">
      <c r="A20" s="29" t="s">
        <v>65</v>
      </c>
      <c r="B20" s="22" t="s">
        <v>66</v>
      </c>
      <c r="C20" s="44">
        <f>C21</f>
        <v>57489</v>
      </c>
      <c r="D20" s="50">
        <f>D21</f>
        <v>39388</v>
      </c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</row>
    <row r="21" spans="1:64" s="17" customFormat="1" ht="31.5">
      <c r="A21" s="30" t="s">
        <v>67</v>
      </c>
      <c r="B21" s="20" t="s">
        <v>68</v>
      </c>
      <c r="C21" s="45">
        <f>C22+C23+C24+C25</f>
        <v>57489</v>
      </c>
      <c r="D21" s="51">
        <f>D22+D23+D24+D25</f>
        <v>39388</v>
      </c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</row>
    <row r="22" spans="1:64" s="28" customFormat="1" ht="79.5" customHeight="1">
      <c r="A22" s="14" t="s">
        <v>155</v>
      </c>
      <c r="B22" s="24" t="s">
        <v>174</v>
      </c>
      <c r="C22" s="46">
        <v>29434</v>
      </c>
      <c r="D22" s="53">
        <v>20438.5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</row>
    <row r="23" spans="1:64" s="28" customFormat="1" ht="94.5" customHeight="1">
      <c r="A23" s="14" t="s">
        <v>140</v>
      </c>
      <c r="B23" s="24" t="s">
        <v>175</v>
      </c>
      <c r="C23" s="46">
        <v>172</v>
      </c>
      <c r="D23" s="53">
        <v>116.8</v>
      </c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</row>
    <row r="24" spans="1:64" s="28" customFormat="1" ht="76.5" customHeight="1">
      <c r="A24" s="14" t="s">
        <v>141</v>
      </c>
      <c r="B24" s="24" t="s">
        <v>222</v>
      </c>
      <c r="C24" s="46">
        <v>31332</v>
      </c>
      <c r="D24" s="53">
        <v>21470.799999999999</v>
      </c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</row>
    <row r="25" spans="1:64" s="28" customFormat="1" ht="83.25" customHeight="1">
      <c r="A25" s="14" t="s">
        <v>142</v>
      </c>
      <c r="B25" s="24" t="s">
        <v>176</v>
      </c>
      <c r="C25" s="46">
        <v>-3449</v>
      </c>
      <c r="D25" s="53">
        <v>-2638.1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</row>
    <row r="26" spans="1:64" s="17" customFormat="1" ht="17.25" customHeight="1">
      <c r="A26" s="15" t="s">
        <v>17</v>
      </c>
      <c r="B26" s="22" t="s">
        <v>1</v>
      </c>
      <c r="C26" s="44">
        <f>C27+C30+C32+C34</f>
        <v>69909</v>
      </c>
      <c r="D26" s="50">
        <f>D27+D30+D32+D34</f>
        <v>82728.099999999991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</row>
    <row r="27" spans="1:64" s="17" customFormat="1">
      <c r="A27" s="30" t="s">
        <v>82</v>
      </c>
      <c r="B27" s="31" t="s">
        <v>83</v>
      </c>
      <c r="C27" s="45">
        <f>C28+C29</f>
        <v>65790</v>
      </c>
      <c r="D27" s="51">
        <f>D28+D29</f>
        <v>76490.600000000006</v>
      </c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</row>
    <row r="28" spans="1:64" s="28" customFormat="1" ht="31.5">
      <c r="A28" s="14" t="s">
        <v>97</v>
      </c>
      <c r="B28" s="24" t="s">
        <v>84</v>
      </c>
      <c r="C28" s="46">
        <v>51170</v>
      </c>
      <c r="D28" s="53">
        <v>46201.7</v>
      </c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</row>
    <row r="29" spans="1:64" s="28" customFormat="1" ht="47.25">
      <c r="A29" s="14" t="s">
        <v>98</v>
      </c>
      <c r="B29" s="24" t="s">
        <v>177</v>
      </c>
      <c r="C29" s="46">
        <v>14620</v>
      </c>
      <c r="D29" s="53">
        <v>30288.9</v>
      </c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</row>
    <row r="30" spans="1:64" s="28" customFormat="1">
      <c r="A30" s="30" t="s">
        <v>240</v>
      </c>
      <c r="B30" s="31" t="s">
        <v>241</v>
      </c>
      <c r="C30" s="45">
        <f>C31</f>
        <v>0</v>
      </c>
      <c r="D30" s="51">
        <f>D31</f>
        <v>12.9</v>
      </c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</row>
    <row r="31" spans="1:64" s="28" customFormat="1" ht="18.75" customHeight="1">
      <c r="A31" s="14" t="s">
        <v>242</v>
      </c>
      <c r="B31" s="24" t="s">
        <v>243</v>
      </c>
      <c r="C31" s="46">
        <v>0</v>
      </c>
      <c r="D31" s="53">
        <v>12.9</v>
      </c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</row>
    <row r="32" spans="1:64" s="28" customFormat="1">
      <c r="A32" s="30" t="s">
        <v>18</v>
      </c>
      <c r="B32" s="31" t="s">
        <v>3</v>
      </c>
      <c r="C32" s="45">
        <f>C33</f>
        <v>668</v>
      </c>
      <c r="D32" s="51">
        <f>D33</f>
        <v>1298.9000000000001</v>
      </c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</row>
    <row r="33" spans="1:64" s="28" customFormat="1">
      <c r="A33" s="14" t="s">
        <v>45</v>
      </c>
      <c r="B33" s="24" t="s">
        <v>3</v>
      </c>
      <c r="C33" s="46">
        <v>668</v>
      </c>
      <c r="D33" s="53">
        <v>1298.9000000000001</v>
      </c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</row>
    <row r="34" spans="1:64" s="28" customFormat="1">
      <c r="A34" s="30" t="s">
        <v>62</v>
      </c>
      <c r="B34" s="31" t="s">
        <v>63</v>
      </c>
      <c r="C34" s="45">
        <f>C35</f>
        <v>3451</v>
      </c>
      <c r="D34" s="51">
        <f>D35</f>
        <v>4925.7</v>
      </c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</row>
    <row r="35" spans="1:64" s="28" customFormat="1" ht="31.5">
      <c r="A35" s="14" t="s">
        <v>64</v>
      </c>
      <c r="B35" s="24" t="s">
        <v>156</v>
      </c>
      <c r="C35" s="46">
        <v>3451</v>
      </c>
      <c r="D35" s="53">
        <v>4925.7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</row>
    <row r="36" spans="1:64" s="17" customFormat="1" ht="17.25" customHeight="1">
      <c r="A36" s="15" t="s">
        <v>244</v>
      </c>
      <c r="B36" s="22" t="s">
        <v>245</v>
      </c>
      <c r="C36" s="44">
        <f>C37</f>
        <v>0</v>
      </c>
      <c r="D36" s="50">
        <f>D37</f>
        <v>5.7</v>
      </c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</row>
    <row r="37" spans="1:64" s="17" customFormat="1">
      <c r="A37" s="30" t="s">
        <v>246</v>
      </c>
      <c r="B37" s="31" t="s">
        <v>247</v>
      </c>
      <c r="C37" s="45">
        <f>C38</f>
        <v>0</v>
      </c>
      <c r="D37" s="51">
        <f>D38</f>
        <v>5.7</v>
      </c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</row>
    <row r="38" spans="1:64" s="28" customFormat="1" ht="31.5">
      <c r="A38" s="14" t="s">
        <v>248</v>
      </c>
      <c r="B38" s="24" t="s">
        <v>273</v>
      </c>
      <c r="C38" s="46">
        <v>0</v>
      </c>
      <c r="D38" s="53">
        <v>5.7</v>
      </c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</row>
    <row r="39" spans="1:64" s="17" customFormat="1" ht="15" customHeight="1">
      <c r="A39" s="15" t="s">
        <v>37</v>
      </c>
      <c r="B39" s="22" t="s">
        <v>38</v>
      </c>
      <c r="C39" s="44">
        <f>C42+C44</f>
        <v>611</v>
      </c>
      <c r="D39" s="50">
        <f>D42+D44</f>
        <v>492.2</v>
      </c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</row>
    <row r="40" spans="1:64" s="17" customFormat="1" ht="31.5" hidden="1">
      <c r="A40" s="30" t="s">
        <v>85</v>
      </c>
      <c r="B40" s="31" t="s">
        <v>86</v>
      </c>
      <c r="C40" s="45">
        <f>C41</f>
        <v>0</v>
      </c>
      <c r="D40" s="51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</row>
    <row r="41" spans="1:64" s="28" customFormat="1" ht="31.5" hidden="1">
      <c r="A41" s="14" t="s">
        <v>87</v>
      </c>
      <c r="B41" s="24" t="s">
        <v>88</v>
      </c>
      <c r="C41" s="46"/>
      <c r="D41" s="53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</row>
    <row r="42" spans="1:64" s="28" customFormat="1" ht="31.5">
      <c r="A42" s="30" t="s">
        <v>85</v>
      </c>
      <c r="B42" s="31" t="s">
        <v>86</v>
      </c>
      <c r="C42" s="45">
        <f>C43</f>
        <v>581</v>
      </c>
      <c r="D42" s="51">
        <f>D43</f>
        <v>472.2</v>
      </c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</row>
    <row r="43" spans="1:64" s="28" customFormat="1" ht="28.5" customHeight="1">
      <c r="A43" s="14" t="s">
        <v>87</v>
      </c>
      <c r="B43" s="24" t="s">
        <v>88</v>
      </c>
      <c r="C43" s="46">
        <v>581</v>
      </c>
      <c r="D43" s="53">
        <v>472.2</v>
      </c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  <c r="BI43" s="27"/>
      <c r="BJ43" s="27"/>
      <c r="BK43" s="27"/>
      <c r="BL43" s="27"/>
    </row>
    <row r="44" spans="1:64" s="17" customFormat="1" ht="31.5">
      <c r="A44" s="30" t="s">
        <v>39</v>
      </c>
      <c r="B44" s="31" t="s">
        <v>40</v>
      </c>
      <c r="C44" s="45">
        <f>C45</f>
        <v>30</v>
      </c>
      <c r="D44" s="51">
        <f>D45</f>
        <v>20</v>
      </c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64" s="28" customFormat="1" ht="23.25" customHeight="1">
      <c r="A45" s="14" t="s">
        <v>58</v>
      </c>
      <c r="B45" s="24" t="s">
        <v>59</v>
      </c>
      <c r="C45" s="46">
        <v>30</v>
      </c>
      <c r="D45" s="53">
        <v>20</v>
      </c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27"/>
    </row>
    <row r="46" spans="1:64" s="17" customFormat="1" ht="31.5">
      <c r="A46" s="15" t="s">
        <v>19</v>
      </c>
      <c r="B46" s="22" t="s">
        <v>5</v>
      </c>
      <c r="C46" s="44">
        <f>C49+C47+C58+C54+C56</f>
        <v>21201</v>
      </c>
      <c r="D46" s="50">
        <f>D49+D47+D58+D54+D56</f>
        <v>34464.9</v>
      </c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64" s="17" customFormat="1" ht="63">
      <c r="A47" s="30" t="s">
        <v>69</v>
      </c>
      <c r="B47" s="31" t="s">
        <v>70</v>
      </c>
      <c r="C47" s="45">
        <f>C48</f>
        <v>0</v>
      </c>
      <c r="D47" s="45">
        <f>D48</f>
        <v>16.899999999999999</v>
      </c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</row>
    <row r="48" spans="1:64" s="17" customFormat="1" ht="47.25">
      <c r="A48" s="14" t="s">
        <v>74</v>
      </c>
      <c r="B48" s="24" t="s">
        <v>71</v>
      </c>
      <c r="C48" s="46">
        <v>0</v>
      </c>
      <c r="D48" s="53">
        <v>16.899999999999999</v>
      </c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</row>
    <row r="49" spans="1:64" s="17" customFormat="1" ht="65.25" customHeight="1">
      <c r="A49" s="30" t="s">
        <v>20</v>
      </c>
      <c r="B49" s="31" t="s">
        <v>157</v>
      </c>
      <c r="C49" s="45">
        <f>C50+C51+C52+C53</f>
        <v>18825</v>
      </c>
      <c r="D49" s="51">
        <f>D50+D51+D52+D53</f>
        <v>31739</v>
      </c>
      <c r="E49" s="32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</row>
    <row r="50" spans="1:64" s="28" customFormat="1" ht="81" customHeight="1">
      <c r="A50" s="14" t="s">
        <v>109</v>
      </c>
      <c r="B50" s="24" t="s">
        <v>110</v>
      </c>
      <c r="C50" s="46">
        <v>17328</v>
      </c>
      <c r="D50" s="53">
        <v>29639.5</v>
      </c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  <c r="BI50" s="27"/>
      <c r="BJ50" s="27"/>
      <c r="BK50" s="27"/>
      <c r="BL50" s="27"/>
    </row>
    <row r="51" spans="1:64" s="28" customFormat="1" ht="66" customHeight="1">
      <c r="A51" s="14" t="s">
        <v>75</v>
      </c>
      <c r="B51" s="24" t="s">
        <v>93</v>
      </c>
      <c r="C51" s="46">
        <v>216</v>
      </c>
      <c r="D51" s="53">
        <v>458.1</v>
      </c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  <c r="BI51" s="27"/>
      <c r="BJ51" s="27"/>
      <c r="BK51" s="27"/>
      <c r="BL51" s="27"/>
    </row>
    <row r="52" spans="1:64" s="28" customFormat="1" ht="45.75" customHeight="1">
      <c r="A52" s="14" t="s">
        <v>77</v>
      </c>
      <c r="B52" s="24" t="s">
        <v>41</v>
      </c>
      <c r="C52" s="46">
        <v>265</v>
      </c>
      <c r="D52" s="53">
        <v>160</v>
      </c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  <c r="BF52" s="27"/>
      <c r="BG52" s="27"/>
      <c r="BH52" s="27"/>
      <c r="BI52" s="27"/>
      <c r="BJ52" s="27"/>
      <c r="BK52" s="27"/>
      <c r="BL52" s="27"/>
    </row>
    <row r="53" spans="1:64" s="28" customFormat="1" ht="31.5">
      <c r="A53" s="14" t="s">
        <v>78</v>
      </c>
      <c r="B53" s="24" t="s">
        <v>94</v>
      </c>
      <c r="C53" s="46">
        <v>1016</v>
      </c>
      <c r="D53" s="53">
        <v>1481.4</v>
      </c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  <c r="BE53" s="27"/>
      <c r="BF53" s="27"/>
      <c r="BG53" s="27"/>
      <c r="BH53" s="27"/>
      <c r="BI53" s="27"/>
      <c r="BJ53" s="27"/>
      <c r="BK53" s="27"/>
      <c r="BL53" s="27"/>
    </row>
    <row r="54" spans="1:64" s="28" customFormat="1" ht="34.5" customHeight="1">
      <c r="A54" s="30" t="s">
        <v>170</v>
      </c>
      <c r="B54" s="31" t="s">
        <v>178</v>
      </c>
      <c r="C54" s="45">
        <f>C55</f>
        <v>6</v>
      </c>
      <c r="D54" s="51">
        <f>D55</f>
        <v>0.2</v>
      </c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  <c r="BI54" s="27"/>
      <c r="BJ54" s="27"/>
      <c r="BK54" s="27"/>
      <c r="BL54" s="27"/>
    </row>
    <row r="55" spans="1:64" s="28" customFormat="1" ht="106.5" customHeight="1">
      <c r="A55" s="14" t="s">
        <v>125</v>
      </c>
      <c r="B55" s="24" t="s">
        <v>126</v>
      </c>
      <c r="C55" s="46">
        <v>6</v>
      </c>
      <c r="D55" s="53">
        <v>0.2</v>
      </c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  <c r="BD55" s="27"/>
      <c r="BE55" s="27"/>
      <c r="BF55" s="27"/>
      <c r="BG55" s="27"/>
      <c r="BH55" s="27"/>
      <c r="BI55" s="27"/>
      <c r="BJ55" s="27"/>
      <c r="BK55" s="27"/>
      <c r="BL55" s="27"/>
    </row>
    <row r="56" spans="1:64" s="28" customFormat="1" ht="48.75" customHeight="1">
      <c r="A56" s="30" t="s">
        <v>249</v>
      </c>
      <c r="B56" s="31" t="s">
        <v>250</v>
      </c>
      <c r="C56" s="45">
        <f>C57</f>
        <v>0</v>
      </c>
      <c r="D56" s="51">
        <f>D57</f>
        <v>5.8</v>
      </c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  <c r="BD56" s="27"/>
      <c r="BE56" s="27"/>
      <c r="BF56" s="27"/>
      <c r="BG56" s="27"/>
      <c r="BH56" s="27"/>
      <c r="BI56" s="27"/>
      <c r="BJ56" s="27"/>
      <c r="BK56" s="27"/>
      <c r="BL56" s="27"/>
    </row>
    <row r="57" spans="1:64" s="28" customFormat="1" ht="126.75" customHeight="1">
      <c r="A57" s="14" t="s">
        <v>251</v>
      </c>
      <c r="B57" s="24" t="s">
        <v>252</v>
      </c>
      <c r="C57" s="46">
        <v>0</v>
      </c>
      <c r="D57" s="53">
        <v>5.8</v>
      </c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  <c r="BD57" s="27"/>
      <c r="BE57" s="27"/>
      <c r="BF57" s="27"/>
      <c r="BG57" s="27"/>
      <c r="BH57" s="27"/>
      <c r="BI57" s="27"/>
      <c r="BJ57" s="27"/>
      <c r="BK57" s="27"/>
      <c r="BL57" s="27"/>
    </row>
    <row r="58" spans="1:64" s="17" customFormat="1" ht="61.5" customHeight="1">
      <c r="A58" s="30" t="s">
        <v>102</v>
      </c>
      <c r="B58" s="31" t="s">
        <v>101</v>
      </c>
      <c r="C58" s="45">
        <f>C59+C60</f>
        <v>2370</v>
      </c>
      <c r="D58" s="51">
        <f>D59+D60</f>
        <v>2703</v>
      </c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</row>
    <row r="59" spans="1:64" s="28" customFormat="1" ht="66" customHeight="1">
      <c r="A59" s="14" t="s">
        <v>99</v>
      </c>
      <c r="B59" s="24" t="s">
        <v>100</v>
      </c>
      <c r="C59" s="46">
        <v>1470</v>
      </c>
      <c r="D59" s="53">
        <v>2094.9</v>
      </c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  <c r="BI59" s="27"/>
      <c r="BJ59" s="27"/>
      <c r="BK59" s="27"/>
      <c r="BL59" s="27"/>
    </row>
    <row r="60" spans="1:64" s="28" customFormat="1" ht="76.5" customHeight="1">
      <c r="A60" s="14" t="s">
        <v>220</v>
      </c>
      <c r="B60" s="24" t="s">
        <v>221</v>
      </c>
      <c r="C60" s="46">
        <v>900</v>
      </c>
      <c r="D60" s="53">
        <v>608.1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  <c r="BI60" s="27"/>
      <c r="BJ60" s="27"/>
      <c r="BK60" s="27"/>
      <c r="BL60" s="27"/>
    </row>
    <row r="61" spans="1:64" s="17" customFormat="1" ht="18.75" customHeight="1">
      <c r="A61" s="15" t="s">
        <v>54</v>
      </c>
      <c r="B61" s="22" t="s">
        <v>6</v>
      </c>
      <c r="C61" s="44">
        <f>SUM(C62)</f>
        <v>33061</v>
      </c>
      <c r="D61" s="50">
        <f>SUM(D62)</f>
        <v>22929.200000000001</v>
      </c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</row>
    <row r="62" spans="1:64" s="17" customFormat="1" ht="21" customHeight="1">
      <c r="A62" s="30" t="s">
        <v>21</v>
      </c>
      <c r="B62" s="31" t="s">
        <v>2</v>
      </c>
      <c r="C62" s="45">
        <f>C63+C66+C67+C68</f>
        <v>33061</v>
      </c>
      <c r="D62" s="51">
        <f>D63+D66+D67+D68</f>
        <v>22929.200000000001</v>
      </c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</row>
    <row r="63" spans="1:64" s="28" customFormat="1" ht="31.5">
      <c r="A63" s="14" t="s">
        <v>47</v>
      </c>
      <c r="B63" s="24" t="s">
        <v>179</v>
      </c>
      <c r="C63" s="46">
        <v>860</v>
      </c>
      <c r="D63" s="53">
        <v>33.700000000000003</v>
      </c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7"/>
      <c r="AQ63" s="27"/>
      <c r="AR63" s="27"/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  <c r="BL63" s="27"/>
    </row>
    <row r="64" spans="1:64" s="28" customFormat="1" ht="30.75" hidden="1" customHeight="1">
      <c r="A64" s="14" t="s">
        <v>103</v>
      </c>
      <c r="B64" s="24" t="s">
        <v>104</v>
      </c>
      <c r="C64" s="46"/>
      <c r="D64" s="53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  <c r="BL64" s="27"/>
    </row>
    <row r="65" spans="1:64" s="28" customFormat="1" hidden="1">
      <c r="A65" s="14" t="s">
        <v>60</v>
      </c>
      <c r="B65" s="24" t="s">
        <v>61</v>
      </c>
      <c r="C65" s="46"/>
      <c r="D65" s="53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  <c r="BL65" s="27"/>
    </row>
    <row r="66" spans="1:64" s="28" customFormat="1">
      <c r="A66" s="14" t="s">
        <v>60</v>
      </c>
      <c r="B66" s="24" t="s">
        <v>162</v>
      </c>
      <c r="C66" s="46">
        <v>66</v>
      </c>
      <c r="D66" s="53">
        <v>694.8</v>
      </c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7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  <c r="BL66" s="27"/>
    </row>
    <row r="67" spans="1:64" s="28" customFormat="1">
      <c r="A67" s="14" t="s">
        <v>118</v>
      </c>
      <c r="B67" s="24" t="s">
        <v>119</v>
      </c>
      <c r="C67" s="46">
        <v>32003</v>
      </c>
      <c r="D67" s="53">
        <v>22083.3</v>
      </c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  <c r="BI67" s="27"/>
      <c r="BJ67" s="27"/>
      <c r="BK67" s="27"/>
      <c r="BL67" s="27"/>
    </row>
    <row r="68" spans="1:64" s="28" customFormat="1">
      <c r="A68" s="14" t="s">
        <v>149</v>
      </c>
      <c r="B68" s="24" t="s">
        <v>150</v>
      </c>
      <c r="C68" s="46">
        <v>132</v>
      </c>
      <c r="D68" s="53">
        <v>117.4</v>
      </c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</row>
    <row r="69" spans="1:64" s="33" customFormat="1">
      <c r="A69" s="15" t="s">
        <v>22</v>
      </c>
      <c r="B69" s="22" t="s">
        <v>48</v>
      </c>
      <c r="C69" s="44">
        <f>C70+C72</f>
        <v>5682</v>
      </c>
      <c r="D69" s="50">
        <f>D70+D72</f>
        <v>4995.6000000000004</v>
      </c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  <c r="BI69" s="32"/>
      <c r="BJ69" s="32"/>
      <c r="BK69" s="32"/>
      <c r="BL69" s="32"/>
    </row>
    <row r="70" spans="1:64" s="17" customFormat="1">
      <c r="A70" s="30" t="s">
        <v>89</v>
      </c>
      <c r="B70" s="31" t="s">
        <v>90</v>
      </c>
      <c r="C70" s="45">
        <f>C71</f>
        <v>5202</v>
      </c>
      <c r="D70" s="51">
        <f>D71</f>
        <v>4308.5</v>
      </c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</row>
    <row r="71" spans="1:64" s="28" customFormat="1" ht="31.5">
      <c r="A71" s="14" t="s">
        <v>91</v>
      </c>
      <c r="B71" s="24" t="s">
        <v>92</v>
      </c>
      <c r="C71" s="46">
        <v>5202</v>
      </c>
      <c r="D71" s="53">
        <v>4308.5</v>
      </c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  <c r="BI71" s="27"/>
      <c r="BJ71" s="27"/>
      <c r="BK71" s="27"/>
      <c r="BL71" s="27"/>
    </row>
    <row r="72" spans="1:64" s="17" customFormat="1" ht="21" customHeight="1">
      <c r="A72" s="30" t="s">
        <v>51</v>
      </c>
      <c r="B72" s="31" t="s">
        <v>52</v>
      </c>
      <c r="C72" s="45">
        <f>C74+C73</f>
        <v>480</v>
      </c>
      <c r="D72" s="51">
        <f>D74+D73</f>
        <v>687.1</v>
      </c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3" spans="1:64" s="17" customFormat="1" ht="37.5" customHeight="1">
      <c r="A73" s="14" t="s">
        <v>227</v>
      </c>
      <c r="B73" s="24" t="s">
        <v>165</v>
      </c>
      <c r="C73" s="46">
        <v>330</v>
      </c>
      <c r="D73" s="53">
        <v>223</v>
      </c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</row>
    <row r="74" spans="1:64" s="28" customFormat="1" ht="20.25" customHeight="1">
      <c r="A74" s="14" t="s">
        <v>49</v>
      </c>
      <c r="B74" s="24" t="s">
        <v>50</v>
      </c>
      <c r="C74" s="46">
        <v>150</v>
      </c>
      <c r="D74" s="53">
        <v>464.1</v>
      </c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27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  <c r="BI74" s="27"/>
      <c r="BJ74" s="27"/>
      <c r="BK74" s="27"/>
      <c r="BL74" s="27"/>
    </row>
    <row r="75" spans="1:64" s="33" customFormat="1" ht="21" customHeight="1">
      <c r="A75" s="15" t="s">
        <v>23</v>
      </c>
      <c r="B75" s="22" t="s">
        <v>13</v>
      </c>
      <c r="C75" s="44">
        <f>C76+C79</f>
        <v>10935</v>
      </c>
      <c r="D75" s="50">
        <f>D76+D79</f>
        <v>66875.7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32"/>
      <c r="AS75" s="32"/>
      <c r="AT75" s="32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2"/>
      <c r="BF75" s="32"/>
      <c r="BG75" s="32"/>
      <c r="BH75" s="32"/>
      <c r="BI75" s="32"/>
      <c r="BJ75" s="32"/>
      <c r="BK75" s="32"/>
      <c r="BL75" s="32"/>
    </row>
    <row r="76" spans="1:64" s="17" customFormat="1" ht="63.75" customHeight="1">
      <c r="A76" s="30" t="s">
        <v>55</v>
      </c>
      <c r="B76" s="31" t="s">
        <v>180</v>
      </c>
      <c r="C76" s="45">
        <f>C77+C78</f>
        <v>2855</v>
      </c>
      <c r="D76" s="51">
        <f>D77+D78</f>
        <v>2406.1999999999998</v>
      </c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</row>
    <row r="77" spans="1:64" s="35" customFormat="1" ht="62.25" customHeight="1">
      <c r="A77" s="14" t="s">
        <v>53</v>
      </c>
      <c r="B77" s="24" t="s">
        <v>42</v>
      </c>
      <c r="C77" s="46">
        <v>2855</v>
      </c>
      <c r="D77" s="53">
        <v>2314.1</v>
      </c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  <c r="AX77" s="34"/>
      <c r="AY77" s="34"/>
      <c r="AZ77" s="34"/>
      <c r="BA77" s="34"/>
      <c r="BB77" s="34"/>
      <c r="BC77" s="34"/>
      <c r="BD77" s="34"/>
      <c r="BE77" s="34"/>
      <c r="BF77" s="34"/>
      <c r="BG77" s="34"/>
      <c r="BH77" s="34"/>
      <c r="BI77" s="34"/>
      <c r="BJ77" s="34"/>
      <c r="BK77" s="34"/>
      <c r="BL77" s="34"/>
    </row>
    <row r="78" spans="1:64" s="35" customFormat="1" ht="68.25" customHeight="1">
      <c r="A78" s="14" t="s">
        <v>72</v>
      </c>
      <c r="B78" s="24" t="s">
        <v>73</v>
      </c>
      <c r="C78" s="46">
        <v>0</v>
      </c>
      <c r="D78" s="53">
        <v>92.1</v>
      </c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</row>
    <row r="79" spans="1:64" s="33" customFormat="1" ht="31.5">
      <c r="A79" s="30" t="s">
        <v>30</v>
      </c>
      <c r="B79" s="31" t="s">
        <v>181</v>
      </c>
      <c r="C79" s="45">
        <f>C80+C81+C82</f>
        <v>8080</v>
      </c>
      <c r="D79" s="51">
        <f>D80+D81+D82</f>
        <v>64469.5</v>
      </c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  <c r="AS79" s="32"/>
      <c r="AT79" s="32"/>
      <c r="AU79" s="32"/>
      <c r="AV79" s="32"/>
      <c r="AW79" s="32"/>
      <c r="AX79" s="32"/>
      <c r="AY79" s="32"/>
      <c r="AZ79" s="32"/>
      <c r="BA79" s="32"/>
      <c r="BB79" s="32"/>
      <c r="BC79" s="32"/>
      <c r="BD79" s="32"/>
      <c r="BE79" s="32"/>
      <c r="BF79" s="32"/>
      <c r="BG79" s="32"/>
      <c r="BH79" s="32"/>
      <c r="BI79" s="32"/>
      <c r="BJ79" s="32"/>
      <c r="BK79" s="32"/>
      <c r="BL79" s="32"/>
    </row>
    <row r="80" spans="1:64" s="28" customFormat="1" ht="47.25" customHeight="1">
      <c r="A80" s="14" t="s">
        <v>111</v>
      </c>
      <c r="B80" s="24" t="s">
        <v>112</v>
      </c>
      <c r="C80" s="46">
        <f>6460+212338.3-212338.3</f>
        <v>6460</v>
      </c>
      <c r="D80" s="53">
        <v>61934</v>
      </c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  <c r="BH80" s="27"/>
      <c r="BI80" s="27"/>
      <c r="BJ80" s="27"/>
      <c r="BK80" s="27"/>
      <c r="BL80" s="27"/>
    </row>
    <row r="81" spans="1:64" s="28" customFormat="1" ht="44.25" customHeight="1">
      <c r="A81" s="14" t="s">
        <v>33</v>
      </c>
      <c r="B81" s="24" t="s">
        <v>46</v>
      </c>
      <c r="C81" s="46">
        <v>1082</v>
      </c>
      <c r="D81" s="53">
        <v>1473.8</v>
      </c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27"/>
      <c r="BF81" s="27"/>
      <c r="BG81" s="27"/>
      <c r="BH81" s="27"/>
      <c r="BI81" s="27"/>
      <c r="BJ81" s="27"/>
      <c r="BK81" s="27"/>
      <c r="BL81" s="27"/>
    </row>
    <row r="82" spans="1:64" s="28" customFormat="1" ht="78" customHeight="1">
      <c r="A82" s="14" t="s">
        <v>116</v>
      </c>
      <c r="B82" s="24" t="s">
        <v>117</v>
      </c>
      <c r="C82" s="46">
        <v>538</v>
      </c>
      <c r="D82" s="53">
        <v>1061.7</v>
      </c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27"/>
      <c r="BE82" s="27"/>
      <c r="BF82" s="27"/>
      <c r="BG82" s="27"/>
      <c r="BH82" s="27"/>
      <c r="BI82" s="27"/>
      <c r="BJ82" s="27"/>
      <c r="BK82" s="27"/>
      <c r="BL82" s="27"/>
    </row>
    <row r="83" spans="1:64" s="28" customFormat="1" ht="18" customHeight="1">
      <c r="A83" s="15" t="s">
        <v>32</v>
      </c>
      <c r="B83" s="22" t="s">
        <v>31</v>
      </c>
      <c r="C83" s="44">
        <f>SUM(C84:C99)</f>
        <v>2293</v>
      </c>
      <c r="D83" s="50">
        <f>SUM(D84:D99)</f>
        <v>18005.7</v>
      </c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  <c r="BD83" s="27"/>
      <c r="BE83" s="27"/>
      <c r="BF83" s="27"/>
      <c r="BG83" s="27"/>
      <c r="BH83" s="27"/>
      <c r="BI83" s="27"/>
      <c r="BJ83" s="27"/>
      <c r="BK83" s="27"/>
      <c r="BL83" s="27"/>
    </row>
    <row r="84" spans="1:64" s="28" customFormat="1" ht="58.5" customHeight="1">
      <c r="A84" s="14" t="s">
        <v>166</v>
      </c>
      <c r="B84" s="24" t="s">
        <v>183</v>
      </c>
      <c r="C84" s="46">
        <v>20</v>
      </c>
      <c r="D84" s="53">
        <v>10.7</v>
      </c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7"/>
      <c r="AR84" s="27"/>
      <c r="AS84" s="27"/>
      <c r="AT84" s="27"/>
      <c r="AU84" s="27"/>
      <c r="AV84" s="27"/>
      <c r="AW84" s="27"/>
      <c r="AX84" s="27"/>
      <c r="AY84" s="27"/>
      <c r="AZ84" s="27"/>
      <c r="BA84" s="27"/>
      <c r="BB84" s="27"/>
      <c r="BC84" s="27"/>
      <c r="BD84" s="27"/>
      <c r="BE84" s="27"/>
      <c r="BF84" s="27"/>
      <c r="BG84" s="27"/>
      <c r="BH84" s="27"/>
      <c r="BI84" s="27"/>
      <c r="BJ84" s="27"/>
      <c r="BK84" s="27"/>
      <c r="BL84" s="27"/>
    </row>
    <row r="85" spans="1:64" s="28" customFormat="1" ht="80.25" customHeight="1">
      <c r="A85" s="14" t="s">
        <v>167</v>
      </c>
      <c r="B85" s="24" t="s">
        <v>184</v>
      </c>
      <c r="C85" s="46">
        <v>50</v>
      </c>
      <c r="D85" s="53">
        <v>3.4</v>
      </c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N85" s="27"/>
      <c r="AO85" s="27"/>
      <c r="AP85" s="27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  <c r="BE85" s="27"/>
      <c r="BF85" s="27"/>
      <c r="BG85" s="27"/>
      <c r="BH85" s="27"/>
      <c r="BI85" s="27"/>
      <c r="BJ85" s="27"/>
      <c r="BK85" s="27"/>
      <c r="BL85" s="27"/>
    </row>
    <row r="86" spans="1:64" s="28" customFormat="1" ht="61.5" customHeight="1">
      <c r="A86" s="14" t="s">
        <v>172</v>
      </c>
      <c r="B86" s="24" t="s">
        <v>185</v>
      </c>
      <c r="C86" s="46">
        <v>1</v>
      </c>
      <c r="D86" s="53">
        <v>-0.2</v>
      </c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  <c r="BD86" s="27"/>
      <c r="BE86" s="27"/>
      <c r="BF86" s="27"/>
      <c r="BG86" s="27"/>
      <c r="BH86" s="27"/>
      <c r="BI86" s="27"/>
      <c r="BJ86" s="27"/>
      <c r="BK86" s="27"/>
      <c r="BL86" s="27"/>
    </row>
    <row r="87" spans="1:64" s="28" customFormat="1" ht="63" customHeight="1">
      <c r="A87" s="14" t="s">
        <v>182</v>
      </c>
      <c r="B87" s="24" t="s">
        <v>186</v>
      </c>
      <c r="C87" s="46">
        <v>15</v>
      </c>
      <c r="D87" s="53">
        <v>0</v>
      </c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  <c r="BD87" s="27"/>
      <c r="BE87" s="27"/>
      <c r="BF87" s="27"/>
      <c r="BG87" s="27"/>
      <c r="BH87" s="27"/>
      <c r="BI87" s="27"/>
      <c r="BJ87" s="27"/>
      <c r="BK87" s="27"/>
      <c r="BL87" s="27"/>
    </row>
    <row r="88" spans="1:64" s="28" customFormat="1" ht="76.5" customHeight="1">
      <c r="A88" s="14" t="s">
        <v>229</v>
      </c>
      <c r="B88" s="24" t="s">
        <v>228</v>
      </c>
      <c r="C88" s="46">
        <v>25</v>
      </c>
      <c r="D88" s="53">
        <v>0</v>
      </c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U88" s="27"/>
      <c r="AV88" s="27"/>
      <c r="AW88" s="27"/>
      <c r="AX88" s="27"/>
      <c r="AY88" s="27"/>
      <c r="AZ88" s="27"/>
      <c r="BA88" s="27"/>
      <c r="BB88" s="27"/>
      <c r="BC88" s="27"/>
      <c r="BD88" s="27"/>
      <c r="BE88" s="27"/>
      <c r="BF88" s="27"/>
      <c r="BG88" s="27"/>
      <c r="BH88" s="27"/>
      <c r="BI88" s="27"/>
      <c r="BJ88" s="27"/>
      <c r="BK88" s="27"/>
      <c r="BL88" s="27"/>
    </row>
    <row r="89" spans="1:64" s="28" customFormat="1" ht="93" customHeight="1">
      <c r="A89" s="14" t="s">
        <v>230</v>
      </c>
      <c r="B89" s="24" t="s">
        <v>231</v>
      </c>
      <c r="C89" s="46">
        <v>10</v>
      </c>
      <c r="D89" s="53">
        <v>-0.1</v>
      </c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7"/>
      <c r="AR89" s="27"/>
      <c r="AS89" s="27"/>
      <c r="AT89" s="27"/>
      <c r="AU89" s="27"/>
      <c r="AV89" s="27"/>
      <c r="AW89" s="27"/>
      <c r="AX89" s="27"/>
      <c r="AY89" s="27"/>
      <c r="AZ89" s="27"/>
      <c r="BA89" s="27"/>
      <c r="BB89" s="27"/>
      <c r="BC89" s="27"/>
      <c r="BD89" s="27"/>
      <c r="BE89" s="27"/>
      <c r="BF89" s="27"/>
      <c r="BG89" s="27"/>
      <c r="BH89" s="27"/>
      <c r="BI89" s="27"/>
      <c r="BJ89" s="27"/>
      <c r="BK89" s="27"/>
      <c r="BL89" s="27"/>
    </row>
    <row r="90" spans="1:64" s="28" customFormat="1" ht="64.5" customHeight="1">
      <c r="A90" s="14" t="s">
        <v>232</v>
      </c>
      <c r="B90" s="24" t="s">
        <v>233</v>
      </c>
      <c r="C90" s="46">
        <v>80</v>
      </c>
      <c r="D90" s="53">
        <v>0.5</v>
      </c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7"/>
      <c r="AR90" s="27"/>
      <c r="AS90" s="27"/>
      <c r="AT90" s="27"/>
      <c r="AU90" s="27"/>
      <c r="AV90" s="27"/>
      <c r="AW90" s="27"/>
      <c r="AX90" s="27"/>
      <c r="AY90" s="27"/>
      <c r="AZ90" s="27"/>
      <c r="BA90" s="27"/>
      <c r="BB90" s="27"/>
      <c r="BC90" s="27"/>
      <c r="BD90" s="27"/>
      <c r="BE90" s="27"/>
      <c r="BF90" s="27"/>
      <c r="BG90" s="27"/>
      <c r="BH90" s="27"/>
      <c r="BI90" s="27"/>
      <c r="BJ90" s="27"/>
      <c r="BK90" s="27"/>
      <c r="BL90" s="27"/>
    </row>
    <row r="91" spans="1:64" s="28" customFormat="1" ht="60.75" customHeight="1">
      <c r="A91" s="14" t="s">
        <v>151</v>
      </c>
      <c r="B91" s="24" t="s">
        <v>187</v>
      </c>
      <c r="C91" s="46">
        <v>95</v>
      </c>
      <c r="D91" s="53">
        <v>13.8</v>
      </c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  <c r="BI91" s="27"/>
      <c r="BJ91" s="27"/>
      <c r="BK91" s="27"/>
      <c r="BL91" s="27"/>
    </row>
    <row r="92" spans="1:64" s="28" customFormat="1" hidden="1">
      <c r="A92" s="14"/>
      <c r="B92" s="24"/>
      <c r="C92" s="46"/>
      <c r="D92" s="53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7"/>
      <c r="AL92" s="27"/>
      <c r="AM92" s="27"/>
      <c r="AN92" s="27"/>
      <c r="AO92" s="27"/>
      <c r="AP92" s="27"/>
      <c r="AQ92" s="27"/>
      <c r="AR92" s="27"/>
      <c r="AS92" s="27"/>
      <c r="AT92" s="27"/>
      <c r="AU92" s="27"/>
      <c r="AV92" s="27"/>
      <c r="AW92" s="27"/>
      <c r="AX92" s="27"/>
      <c r="AY92" s="27"/>
      <c r="AZ92" s="27"/>
      <c r="BA92" s="27"/>
      <c r="BB92" s="27"/>
      <c r="BC92" s="27"/>
      <c r="BD92" s="27"/>
      <c r="BE92" s="27"/>
      <c r="BF92" s="27"/>
      <c r="BG92" s="27"/>
      <c r="BH92" s="27"/>
      <c r="BI92" s="27"/>
      <c r="BJ92" s="27"/>
      <c r="BK92" s="27"/>
      <c r="BL92" s="27"/>
    </row>
    <row r="93" spans="1:64" s="28" customFormat="1" ht="45.75" hidden="1" customHeight="1">
      <c r="A93" s="14"/>
      <c r="B93" s="24"/>
      <c r="C93" s="46"/>
      <c r="D93" s="53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  <c r="BI93" s="27"/>
      <c r="BJ93" s="27"/>
      <c r="BK93" s="27"/>
      <c r="BL93" s="27"/>
    </row>
    <row r="94" spans="1:64" s="28" customFormat="1" ht="33" hidden="1" customHeight="1">
      <c r="A94" s="14"/>
      <c r="B94" s="24"/>
      <c r="C94" s="46"/>
      <c r="D94" s="53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  <c r="BI94" s="27"/>
      <c r="BJ94" s="27"/>
      <c r="BK94" s="27"/>
      <c r="BL94" s="27"/>
    </row>
    <row r="95" spans="1:64" s="28" customFormat="1" ht="47.25">
      <c r="A95" s="14" t="s">
        <v>234</v>
      </c>
      <c r="B95" s="24" t="s">
        <v>188</v>
      </c>
      <c r="C95" s="46">
        <v>60</v>
      </c>
      <c r="D95" s="53">
        <v>57.7</v>
      </c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  <c r="BH95" s="27"/>
      <c r="BI95" s="27"/>
      <c r="BJ95" s="27"/>
      <c r="BK95" s="27"/>
      <c r="BL95" s="27"/>
    </row>
    <row r="96" spans="1:64" s="28" customFormat="1" ht="63.75" customHeight="1">
      <c r="A96" s="14" t="s">
        <v>154</v>
      </c>
      <c r="B96" s="24" t="s">
        <v>153</v>
      </c>
      <c r="C96" s="46">
        <v>0</v>
      </c>
      <c r="D96" s="53">
        <v>468.1</v>
      </c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7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  <c r="BF96" s="27"/>
      <c r="BG96" s="27"/>
      <c r="BH96" s="27"/>
      <c r="BI96" s="27"/>
      <c r="BJ96" s="27"/>
      <c r="BK96" s="27"/>
      <c r="BL96" s="27"/>
    </row>
    <row r="97" spans="1:64" s="28" customFormat="1" ht="51.75" customHeight="1">
      <c r="A97" s="14" t="s">
        <v>191</v>
      </c>
      <c r="B97" s="24" t="s">
        <v>192</v>
      </c>
      <c r="C97" s="46">
        <v>0</v>
      </c>
      <c r="D97" s="53">
        <v>0</v>
      </c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27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  <c r="BF97" s="27"/>
      <c r="BG97" s="27"/>
      <c r="BH97" s="27"/>
      <c r="BI97" s="27"/>
      <c r="BJ97" s="27"/>
      <c r="BK97" s="27"/>
      <c r="BL97" s="27"/>
    </row>
    <row r="98" spans="1:64" s="28" customFormat="1" ht="47.25" customHeight="1">
      <c r="A98" s="14" t="s">
        <v>168</v>
      </c>
      <c r="B98" s="24" t="s">
        <v>189</v>
      </c>
      <c r="C98" s="46">
        <v>108</v>
      </c>
      <c r="D98" s="53">
        <v>116.6</v>
      </c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/>
      <c r="AP98" s="27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  <c r="BI98" s="27"/>
      <c r="BJ98" s="27"/>
      <c r="BK98" s="27"/>
      <c r="BL98" s="27"/>
    </row>
    <row r="99" spans="1:64" s="28" customFormat="1" ht="81" customHeight="1">
      <c r="A99" s="14" t="s">
        <v>152</v>
      </c>
      <c r="B99" s="24" t="s">
        <v>190</v>
      </c>
      <c r="C99" s="46">
        <v>1829</v>
      </c>
      <c r="D99" s="53">
        <v>17335.2</v>
      </c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7"/>
      <c r="AR99" s="27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  <c r="BD99" s="27"/>
      <c r="BE99" s="27"/>
      <c r="BF99" s="27"/>
      <c r="BG99" s="27"/>
      <c r="BH99" s="27"/>
      <c r="BI99" s="27"/>
      <c r="BJ99" s="27"/>
      <c r="BK99" s="27"/>
      <c r="BL99" s="27"/>
    </row>
    <row r="100" spans="1:64" s="28" customFormat="1" hidden="1">
      <c r="A100" s="14"/>
      <c r="B100" s="24"/>
      <c r="C100" s="46"/>
      <c r="D100" s="53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  <c r="BF100" s="27"/>
      <c r="BG100" s="27"/>
      <c r="BH100" s="27"/>
      <c r="BI100" s="27"/>
      <c r="BJ100" s="27"/>
      <c r="BK100" s="27"/>
      <c r="BL100" s="27"/>
    </row>
    <row r="101" spans="1:64" s="28" customFormat="1" hidden="1">
      <c r="A101" s="14"/>
      <c r="B101" s="24"/>
      <c r="C101" s="46"/>
      <c r="D101" s="53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  <c r="BG101" s="27"/>
      <c r="BH101" s="27"/>
      <c r="BI101" s="27"/>
      <c r="BJ101" s="27"/>
      <c r="BK101" s="27"/>
      <c r="BL101" s="27"/>
    </row>
    <row r="102" spans="1:64" s="28" customFormat="1" hidden="1">
      <c r="A102" s="14"/>
      <c r="B102" s="24"/>
      <c r="C102" s="46"/>
      <c r="D102" s="53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  <c r="BD102" s="27"/>
      <c r="BE102" s="27"/>
      <c r="BF102" s="27"/>
      <c r="BG102" s="27"/>
      <c r="BH102" s="27"/>
      <c r="BI102" s="27"/>
      <c r="BJ102" s="27"/>
      <c r="BK102" s="27"/>
      <c r="BL102" s="27"/>
    </row>
    <row r="103" spans="1:64" s="28" customFormat="1" ht="29.25" hidden="1" customHeight="1">
      <c r="A103" s="14"/>
      <c r="B103" s="24"/>
      <c r="C103" s="46"/>
      <c r="D103" s="53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  <c r="AQ103" s="27"/>
      <c r="AR103" s="27"/>
      <c r="AS103" s="27"/>
      <c r="AT103" s="27"/>
      <c r="AU103" s="27"/>
      <c r="AV103" s="27"/>
      <c r="AW103" s="27"/>
      <c r="AX103" s="27"/>
      <c r="AY103" s="27"/>
      <c r="AZ103" s="27"/>
      <c r="BA103" s="27"/>
      <c r="BB103" s="27"/>
      <c r="BC103" s="27"/>
      <c r="BD103" s="27"/>
      <c r="BE103" s="27"/>
      <c r="BF103" s="27"/>
      <c r="BG103" s="27"/>
      <c r="BH103" s="27"/>
      <c r="BI103" s="27"/>
      <c r="BJ103" s="27"/>
      <c r="BK103" s="27"/>
      <c r="BL103" s="27"/>
    </row>
    <row r="104" spans="1:64" s="17" customFormat="1" ht="18.75" customHeight="1">
      <c r="A104" s="15" t="s">
        <v>43</v>
      </c>
      <c r="B104" s="22" t="s">
        <v>44</v>
      </c>
      <c r="C104" s="44">
        <f>C107+C105</f>
        <v>0</v>
      </c>
      <c r="D104" s="50">
        <f>D107+D105</f>
        <v>678.2</v>
      </c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</row>
    <row r="105" spans="1:64" s="17" customFormat="1" ht="23.25" customHeight="1">
      <c r="A105" s="30" t="s">
        <v>253</v>
      </c>
      <c r="B105" s="31" t="s">
        <v>254</v>
      </c>
      <c r="C105" s="45">
        <f>C106</f>
        <v>0</v>
      </c>
      <c r="D105" s="51">
        <f>D106</f>
        <v>-3</v>
      </c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</row>
    <row r="106" spans="1:64" s="28" customFormat="1" ht="24.75" customHeight="1">
      <c r="A106" s="14" t="s">
        <v>272</v>
      </c>
      <c r="B106" s="24" t="s">
        <v>255</v>
      </c>
      <c r="C106" s="46">
        <v>0</v>
      </c>
      <c r="D106" s="53">
        <v>-3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27"/>
      <c r="AI106" s="27"/>
      <c r="AJ106" s="27"/>
      <c r="AK106" s="27"/>
      <c r="AL106" s="27"/>
      <c r="AM106" s="27"/>
      <c r="AN106" s="27"/>
      <c r="AO106" s="27"/>
      <c r="AP106" s="27"/>
      <c r="AQ106" s="27"/>
      <c r="AR106" s="27"/>
      <c r="AS106" s="27"/>
      <c r="AT106" s="27"/>
      <c r="AU106" s="27"/>
      <c r="AV106" s="27"/>
      <c r="AW106" s="27"/>
      <c r="AX106" s="27"/>
      <c r="AY106" s="27"/>
      <c r="AZ106" s="27"/>
      <c r="BA106" s="27"/>
      <c r="BB106" s="27"/>
      <c r="BC106" s="27"/>
      <c r="BD106" s="27"/>
      <c r="BE106" s="27"/>
      <c r="BF106" s="27"/>
      <c r="BG106" s="27"/>
      <c r="BH106" s="27"/>
      <c r="BI106" s="27"/>
      <c r="BJ106" s="27"/>
      <c r="BK106" s="27"/>
      <c r="BL106" s="27"/>
    </row>
    <row r="107" spans="1:64" s="17" customFormat="1" ht="23.25" customHeight="1">
      <c r="A107" s="30" t="s">
        <v>29</v>
      </c>
      <c r="B107" s="31" t="s">
        <v>27</v>
      </c>
      <c r="C107" s="45">
        <f>C108</f>
        <v>0</v>
      </c>
      <c r="D107" s="51">
        <f>D108</f>
        <v>681.2</v>
      </c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</row>
    <row r="108" spans="1:64" s="28" customFormat="1" ht="24" customHeight="1">
      <c r="A108" s="14" t="s">
        <v>24</v>
      </c>
      <c r="B108" s="24" t="s">
        <v>11</v>
      </c>
      <c r="C108" s="46">
        <v>0</v>
      </c>
      <c r="D108" s="53">
        <v>681.2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7"/>
      <c r="AM108" s="27"/>
      <c r="AN108" s="27"/>
      <c r="AO108" s="27"/>
      <c r="AP108" s="27"/>
      <c r="AQ108" s="27"/>
      <c r="AR108" s="27"/>
      <c r="AS108" s="27"/>
      <c r="AT108" s="27"/>
      <c r="AU108" s="27"/>
      <c r="AV108" s="27"/>
      <c r="AW108" s="27"/>
      <c r="AX108" s="27"/>
      <c r="AY108" s="27"/>
      <c r="AZ108" s="27"/>
      <c r="BA108" s="27"/>
      <c r="BB108" s="27"/>
      <c r="BC108" s="27"/>
      <c r="BD108" s="27"/>
      <c r="BE108" s="27"/>
      <c r="BF108" s="27"/>
      <c r="BG108" s="27"/>
      <c r="BH108" s="27"/>
      <c r="BI108" s="27"/>
      <c r="BJ108" s="27"/>
      <c r="BK108" s="27"/>
      <c r="BL108" s="27"/>
    </row>
    <row r="109" spans="1:64" s="5" customFormat="1" ht="24.75" customHeight="1">
      <c r="A109" s="69" t="s">
        <v>10</v>
      </c>
      <c r="B109" s="70"/>
      <c r="C109" s="44">
        <f>C10</f>
        <v>590184</v>
      </c>
      <c r="D109" s="50">
        <f>D10</f>
        <v>606287.09999999986</v>
      </c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</row>
    <row r="110" spans="1:64" s="5" customFormat="1" ht="20.25" customHeight="1">
      <c r="A110" s="13" t="s">
        <v>25</v>
      </c>
      <c r="B110" s="23" t="s">
        <v>7</v>
      </c>
      <c r="C110" s="44">
        <f>C111+C145+C147+C149+C151+C154</f>
        <v>2370774.1</v>
      </c>
      <c r="D110" s="50">
        <f>D111+D145+D147+D149+D151+D154</f>
        <v>1619819.4</v>
      </c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</row>
    <row r="111" spans="1:64" s="57" customFormat="1" ht="31.5">
      <c r="A111" s="7" t="s">
        <v>26</v>
      </c>
      <c r="B111" s="19" t="s">
        <v>28</v>
      </c>
      <c r="C111" s="44">
        <f>C116+C133+C141+C112</f>
        <v>2369084.8000000003</v>
      </c>
      <c r="D111" s="50">
        <f>D116+D133+D141+D112</f>
        <v>1625468.5999999999</v>
      </c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6"/>
      <c r="Y111" s="56"/>
      <c r="Z111" s="56"/>
      <c r="AA111" s="56"/>
      <c r="AB111" s="56"/>
      <c r="AC111" s="56"/>
      <c r="AD111" s="56"/>
      <c r="AE111" s="56"/>
      <c r="AF111" s="56"/>
      <c r="AG111" s="56"/>
      <c r="AH111" s="56"/>
      <c r="AI111" s="56"/>
      <c r="AJ111" s="56"/>
      <c r="AK111" s="56"/>
      <c r="AL111" s="56"/>
      <c r="AM111" s="56"/>
      <c r="AN111" s="56"/>
      <c r="AO111" s="56"/>
      <c r="AP111" s="56"/>
      <c r="AQ111" s="56"/>
      <c r="AR111" s="56"/>
      <c r="AS111" s="56"/>
      <c r="AT111" s="56"/>
      <c r="AU111" s="56"/>
      <c r="AV111" s="56"/>
      <c r="AW111" s="56"/>
      <c r="AX111" s="56"/>
      <c r="AY111" s="56"/>
      <c r="AZ111" s="56"/>
      <c r="BA111" s="56"/>
      <c r="BB111" s="56"/>
      <c r="BC111" s="56"/>
      <c r="BD111" s="56"/>
      <c r="BE111" s="56"/>
      <c r="BF111" s="56"/>
      <c r="BG111" s="56"/>
      <c r="BH111" s="56"/>
      <c r="BI111" s="56"/>
      <c r="BJ111" s="56"/>
      <c r="BK111" s="56"/>
      <c r="BL111" s="56"/>
    </row>
    <row r="112" spans="1:64" s="57" customFormat="1">
      <c r="A112" s="7" t="s">
        <v>127</v>
      </c>
      <c r="B112" s="19" t="s">
        <v>113</v>
      </c>
      <c r="C112" s="44">
        <f>C113+C115+C114</f>
        <v>341451.5</v>
      </c>
      <c r="D112" s="50">
        <f>D113+D115+D114</f>
        <v>217977</v>
      </c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  <c r="Y112" s="56"/>
      <c r="Z112" s="56"/>
      <c r="AA112" s="56"/>
      <c r="AB112" s="56"/>
      <c r="AC112" s="56"/>
      <c r="AD112" s="56"/>
      <c r="AE112" s="56"/>
      <c r="AF112" s="56"/>
      <c r="AG112" s="56"/>
      <c r="AH112" s="56"/>
      <c r="AI112" s="56"/>
      <c r="AJ112" s="56"/>
      <c r="AK112" s="56"/>
      <c r="AL112" s="56"/>
      <c r="AM112" s="56"/>
      <c r="AN112" s="56"/>
      <c r="AO112" s="56"/>
      <c r="AP112" s="56"/>
      <c r="AQ112" s="56"/>
      <c r="AR112" s="56"/>
      <c r="AS112" s="56"/>
      <c r="AT112" s="56"/>
      <c r="AU112" s="56"/>
      <c r="AV112" s="56"/>
      <c r="AW112" s="56"/>
      <c r="AX112" s="56"/>
      <c r="AY112" s="56"/>
      <c r="AZ112" s="56"/>
      <c r="BA112" s="56"/>
      <c r="BB112" s="56"/>
      <c r="BC112" s="56"/>
      <c r="BD112" s="56"/>
      <c r="BE112" s="56"/>
      <c r="BF112" s="56"/>
      <c r="BG112" s="56"/>
      <c r="BH112" s="56"/>
      <c r="BI112" s="56"/>
      <c r="BJ112" s="56"/>
      <c r="BK112" s="56"/>
      <c r="BL112" s="56"/>
    </row>
    <row r="113" spans="1:64" s="12" customFormat="1" ht="31.5" hidden="1">
      <c r="A113" s="10" t="s">
        <v>128</v>
      </c>
      <c r="B113" s="21" t="s">
        <v>198</v>
      </c>
      <c r="C113" s="46"/>
      <c r="D113" s="53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11"/>
      <c r="BL113" s="11"/>
    </row>
    <row r="114" spans="1:64" s="12" customFormat="1" ht="31.5">
      <c r="A114" s="10" t="s">
        <v>214</v>
      </c>
      <c r="B114" s="21" t="s">
        <v>213</v>
      </c>
      <c r="C114" s="46">
        <v>114124</v>
      </c>
      <c r="D114" s="53">
        <v>64600</v>
      </c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11"/>
      <c r="BL114" s="11"/>
    </row>
    <row r="115" spans="1:64" s="12" customFormat="1" ht="47.25">
      <c r="A115" s="10" t="s">
        <v>158</v>
      </c>
      <c r="B115" s="21" t="s">
        <v>159</v>
      </c>
      <c r="C115" s="46">
        <v>227327.5</v>
      </c>
      <c r="D115" s="53">
        <v>153377</v>
      </c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11"/>
      <c r="BL115" s="11"/>
    </row>
    <row r="116" spans="1:64" s="57" customFormat="1" ht="31.5">
      <c r="A116" s="7" t="s">
        <v>199</v>
      </c>
      <c r="B116" s="19" t="s">
        <v>237</v>
      </c>
      <c r="C116" s="58">
        <f>SUM(C117:C132)</f>
        <v>1394416.6</v>
      </c>
      <c r="D116" s="59">
        <f>SUM(D117:D132)</f>
        <v>920689.79999999993</v>
      </c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56"/>
      <c r="X116" s="56"/>
      <c r="Y116" s="56"/>
      <c r="Z116" s="56"/>
      <c r="AA116" s="56"/>
      <c r="AB116" s="56"/>
      <c r="AC116" s="56"/>
      <c r="AD116" s="56"/>
      <c r="AE116" s="56"/>
      <c r="AF116" s="56"/>
      <c r="AG116" s="56"/>
      <c r="AH116" s="56"/>
      <c r="AI116" s="56"/>
      <c r="AJ116" s="56"/>
      <c r="AK116" s="56"/>
      <c r="AL116" s="56"/>
      <c r="AM116" s="56"/>
      <c r="AN116" s="56"/>
      <c r="AO116" s="56"/>
      <c r="AP116" s="56"/>
      <c r="AQ116" s="56"/>
      <c r="AR116" s="56"/>
      <c r="AS116" s="56"/>
      <c r="AT116" s="56"/>
      <c r="AU116" s="56"/>
      <c r="AV116" s="56"/>
      <c r="AW116" s="56"/>
      <c r="AX116" s="56"/>
      <c r="AY116" s="56"/>
      <c r="AZ116" s="56"/>
      <c r="BA116" s="56"/>
      <c r="BB116" s="56"/>
      <c r="BC116" s="56"/>
      <c r="BD116" s="56"/>
      <c r="BE116" s="56"/>
      <c r="BF116" s="56"/>
      <c r="BG116" s="56"/>
      <c r="BH116" s="56"/>
      <c r="BI116" s="56"/>
      <c r="BJ116" s="56"/>
      <c r="BK116" s="56"/>
      <c r="BL116" s="56"/>
    </row>
    <row r="117" spans="1:64" s="5" customFormat="1" ht="94.5" hidden="1">
      <c r="A117" s="10" t="s">
        <v>147</v>
      </c>
      <c r="B117" s="36" t="s">
        <v>148</v>
      </c>
      <c r="C117" s="41"/>
      <c r="D117" s="54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</row>
    <row r="118" spans="1:64" s="5" customFormat="1" ht="31.5">
      <c r="A118" s="10" t="s">
        <v>207</v>
      </c>
      <c r="B118" s="36" t="s">
        <v>208</v>
      </c>
      <c r="C118" s="41">
        <v>247925</v>
      </c>
      <c r="D118" s="54">
        <v>99380.6</v>
      </c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</row>
    <row r="119" spans="1:64" s="5" customFormat="1" ht="76.5" customHeight="1">
      <c r="A119" s="10" t="s">
        <v>147</v>
      </c>
      <c r="B119" s="36" t="s">
        <v>217</v>
      </c>
      <c r="C119" s="41">
        <v>20629</v>
      </c>
      <c r="D119" s="54">
        <v>14272.6</v>
      </c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</row>
    <row r="120" spans="1:64" s="5" customFormat="1" ht="62.25" customHeight="1">
      <c r="A120" s="10" t="s">
        <v>201</v>
      </c>
      <c r="B120" s="36" t="s">
        <v>202</v>
      </c>
      <c r="C120" s="41">
        <v>23341</v>
      </c>
      <c r="D120" s="54">
        <v>2783.7</v>
      </c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</row>
    <row r="121" spans="1:64" s="5" customFormat="1" ht="60.75" customHeight="1">
      <c r="A121" s="10" t="s">
        <v>193</v>
      </c>
      <c r="B121" s="36" t="s">
        <v>194</v>
      </c>
      <c r="C121" s="41">
        <v>1145.8</v>
      </c>
      <c r="D121" s="54">
        <v>1145.8</v>
      </c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</row>
    <row r="122" spans="1:64" s="5" customFormat="1" ht="47.25" customHeight="1">
      <c r="A122" s="10" t="s">
        <v>209</v>
      </c>
      <c r="B122" s="36" t="s">
        <v>210</v>
      </c>
      <c r="C122" s="41">
        <v>6957.2</v>
      </c>
      <c r="D122" s="54">
        <v>5753.2</v>
      </c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</row>
    <row r="123" spans="1:64" s="5" customFormat="1" ht="31.5">
      <c r="A123" s="10" t="s">
        <v>238</v>
      </c>
      <c r="B123" s="36" t="s">
        <v>239</v>
      </c>
      <c r="C123" s="41">
        <v>91116.9</v>
      </c>
      <c r="D123" s="54">
        <v>0</v>
      </c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</row>
    <row r="124" spans="1:64" s="5" customFormat="1" ht="48" customHeight="1">
      <c r="A124" s="10" t="s">
        <v>163</v>
      </c>
      <c r="B124" s="40" t="s">
        <v>164</v>
      </c>
      <c r="C124" s="41">
        <v>19161.7</v>
      </c>
      <c r="D124" s="54">
        <v>13246.2</v>
      </c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</row>
    <row r="125" spans="1:64" s="43" customFormat="1" ht="31.5" hidden="1">
      <c r="A125" s="39" t="s">
        <v>129</v>
      </c>
      <c r="B125" s="40" t="s">
        <v>124</v>
      </c>
      <c r="C125" s="41">
        <v>0</v>
      </c>
      <c r="D125" s="54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</row>
    <row r="126" spans="1:64" s="43" customFormat="1" ht="31.5">
      <c r="A126" s="39" t="s">
        <v>130</v>
      </c>
      <c r="B126" s="40" t="s">
        <v>139</v>
      </c>
      <c r="C126" s="41">
        <v>496.7</v>
      </c>
      <c r="D126" s="54">
        <v>0</v>
      </c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</row>
    <row r="127" spans="1:64" s="43" customFormat="1" hidden="1">
      <c r="A127" s="39" t="s">
        <v>131</v>
      </c>
      <c r="B127" s="40" t="s">
        <v>123</v>
      </c>
      <c r="C127" s="41"/>
      <c r="D127" s="54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</row>
    <row r="128" spans="1:64" s="5" customFormat="1" ht="31.5">
      <c r="A128" s="10" t="s">
        <v>132</v>
      </c>
      <c r="B128" s="36" t="s">
        <v>160</v>
      </c>
      <c r="C128" s="41">
        <v>8776.4</v>
      </c>
      <c r="D128" s="54">
        <v>7802.5</v>
      </c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</row>
    <row r="129" spans="1:64" s="5" customFormat="1" ht="31.5">
      <c r="A129" s="10" t="s">
        <v>275</v>
      </c>
      <c r="B129" s="36" t="s">
        <v>276</v>
      </c>
      <c r="C129" s="41">
        <v>557.1</v>
      </c>
      <c r="D129" s="54">
        <v>146.19999999999999</v>
      </c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</row>
    <row r="130" spans="1:64" s="5" customFormat="1" ht="31.5">
      <c r="A130" s="10" t="s">
        <v>203</v>
      </c>
      <c r="B130" s="36" t="s">
        <v>204</v>
      </c>
      <c r="C130" s="41">
        <v>328522.09999999998</v>
      </c>
      <c r="D130" s="54">
        <v>218484.8</v>
      </c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</row>
    <row r="131" spans="1:64" s="5" customFormat="1" ht="31.5" hidden="1">
      <c r="A131" s="10" t="s">
        <v>235</v>
      </c>
      <c r="B131" s="36" t="s">
        <v>236</v>
      </c>
      <c r="C131" s="41">
        <v>0</v>
      </c>
      <c r="D131" s="54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</row>
    <row r="132" spans="1:64" s="5" customFormat="1" ht="15" customHeight="1">
      <c r="A132" s="10" t="s">
        <v>133</v>
      </c>
      <c r="B132" s="24" t="s">
        <v>95</v>
      </c>
      <c r="C132" s="41">
        <v>645787.69999999995</v>
      </c>
      <c r="D132" s="54">
        <v>557674.19999999995</v>
      </c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</row>
    <row r="133" spans="1:64" s="57" customFormat="1" ht="27" customHeight="1">
      <c r="A133" s="7" t="s">
        <v>197</v>
      </c>
      <c r="B133" s="19" t="s">
        <v>200</v>
      </c>
      <c r="C133" s="58">
        <f>SUM(C134:C140)</f>
        <v>611796.1</v>
      </c>
      <c r="D133" s="59">
        <f>SUM(D134:D140)</f>
        <v>469107.4</v>
      </c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  <c r="V133" s="56"/>
      <c r="W133" s="56"/>
      <c r="X133" s="56"/>
      <c r="Y133" s="56"/>
      <c r="Z133" s="56"/>
      <c r="AA133" s="56"/>
      <c r="AB133" s="56"/>
      <c r="AC133" s="56"/>
      <c r="AD133" s="56"/>
      <c r="AE133" s="56"/>
      <c r="AF133" s="56"/>
      <c r="AG133" s="56"/>
      <c r="AH133" s="56"/>
      <c r="AI133" s="56"/>
      <c r="AJ133" s="56"/>
      <c r="AK133" s="56"/>
      <c r="AL133" s="56"/>
      <c r="AM133" s="56"/>
      <c r="AN133" s="56"/>
      <c r="AO133" s="56"/>
      <c r="AP133" s="56"/>
      <c r="AQ133" s="56"/>
      <c r="AR133" s="56"/>
      <c r="AS133" s="56"/>
      <c r="AT133" s="56"/>
      <c r="AU133" s="56"/>
      <c r="AV133" s="56"/>
      <c r="AW133" s="56"/>
      <c r="AX133" s="56"/>
      <c r="AY133" s="56"/>
      <c r="AZ133" s="56"/>
      <c r="BA133" s="56"/>
      <c r="BB133" s="56"/>
      <c r="BC133" s="56"/>
      <c r="BD133" s="56"/>
      <c r="BE133" s="56"/>
      <c r="BF133" s="56"/>
      <c r="BG133" s="56"/>
      <c r="BH133" s="56"/>
      <c r="BI133" s="56"/>
      <c r="BJ133" s="56"/>
      <c r="BK133" s="56"/>
      <c r="BL133" s="56"/>
    </row>
    <row r="134" spans="1:64" s="12" customFormat="1" ht="33" customHeight="1">
      <c r="A134" s="10" t="s">
        <v>161</v>
      </c>
      <c r="B134" s="24" t="s">
        <v>56</v>
      </c>
      <c r="C134" s="41">
        <v>569198.4</v>
      </c>
      <c r="D134" s="54">
        <v>439451</v>
      </c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J134" s="11"/>
      <c r="BK134" s="11"/>
      <c r="BL134" s="11"/>
    </row>
    <row r="135" spans="1:64" s="12" customFormat="1" ht="51" customHeight="1">
      <c r="A135" s="10" t="s">
        <v>134</v>
      </c>
      <c r="B135" s="24" t="s">
        <v>108</v>
      </c>
      <c r="C135" s="41">
        <v>5.5</v>
      </c>
      <c r="D135" s="54">
        <v>0</v>
      </c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  <c r="BI135" s="11"/>
      <c r="BJ135" s="11"/>
      <c r="BK135" s="11"/>
      <c r="BL135" s="11"/>
    </row>
    <row r="136" spans="1:64" s="12" customFormat="1" ht="78.75" hidden="1">
      <c r="A136" s="10" t="s">
        <v>135</v>
      </c>
      <c r="B136" s="24" t="s">
        <v>105</v>
      </c>
      <c r="C136" s="41"/>
      <c r="D136" s="54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  <c r="BH136" s="11"/>
      <c r="BI136" s="11"/>
      <c r="BJ136" s="11"/>
      <c r="BK136" s="11"/>
      <c r="BL136" s="11"/>
    </row>
    <row r="137" spans="1:64" s="12" customFormat="1" ht="63">
      <c r="A137" s="14" t="s">
        <v>136</v>
      </c>
      <c r="B137" s="24" t="s">
        <v>120</v>
      </c>
      <c r="C137" s="41">
        <v>400</v>
      </c>
      <c r="D137" s="54">
        <v>0</v>
      </c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  <c r="BI137" s="11"/>
      <c r="BJ137" s="11"/>
      <c r="BK137" s="11"/>
      <c r="BL137" s="11"/>
    </row>
    <row r="138" spans="1:64" s="12" customFormat="1" ht="46.5" customHeight="1">
      <c r="A138" s="14" t="s">
        <v>205</v>
      </c>
      <c r="B138" s="24" t="s">
        <v>206</v>
      </c>
      <c r="C138" s="41">
        <v>3733.1</v>
      </c>
      <c r="D138" s="54">
        <v>2723.5</v>
      </c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  <c r="BH138" s="11"/>
      <c r="BI138" s="11"/>
      <c r="BJ138" s="11"/>
      <c r="BK138" s="11"/>
      <c r="BL138" s="11"/>
    </row>
    <row r="139" spans="1:64" s="12" customFormat="1" ht="75.75" customHeight="1">
      <c r="A139" s="14" t="s">
        <v>173</v>
      </c>
      <c r="B139" s="24" t="s">
        <v>218</v>
      </c>
      <c r="C139" s="41">
        <v>34517.199999999997</v>
      </c>
      <c r="D139" s="54">
        <v>24018.2</v>
      </c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  <c r="BI139" s="11"/>
      <c r="BJ139" s="11"/>
      <c r="BK139" s="11"/>
      <c r="BL139" s="11"/>
    </row>
    <row r="140" spans="1:64" s="12" customFormat="1" ht="31.5">
      <c r="A140" s="14" t="s">
        <v>169</v>
      </c>
      <c r="B140" s="24" t="s">
        <v>219</v>
      </c>
      <c r="C140" s="41">
        <v>3941.9</v>
      </c>
      <c r="D140" s="54">
        <v>2914.7</v>
      </c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  <c r="BI140" s="11"/>
      <c r="BJ140" s="11"/>
      <c r="BK140" s="11"/>
      <c r="BL140" s="11"/>
    </row>
    <row r="141" spans="1:64" s="57" customFormat="1" ht="27.75" customHeight="1">
      <c r="A141" s="7" t="s">
        <v>195</v>
      </c>
      <c r="B141" s="19" t="s">
        <v>196</v>
      </c>
      <c r="C141" s="50">
        <f>C142+C143+C144</f>
        <v>21420.6</v>
      </c>
      <c r="D141" s="50">
        <f>D142+D143+D144</f>
        <v>17694.400000000001</v>
      </c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6"/>
      <c r="R141" s="56"/>
      <c r="S141" s="56"/>
      <c r="T141" s="56"/>
      <c r="U141" s="56"/>
      <c r="V141" s="56"/>
      <c r="W141" s="56"/>
      <c r="X141" s="56"/>
      <c r="Y141" s="56"/>
      <c r="Z141" s="56"/>
      <c r="AA141" s="56"/>
      <c r="AB141" s="56"/>
      <c r="AC141" s="56"/>
      <c r="AD141" s="56"/>
      <c r="AE141" s="56"/>
      <c r="AF141" s="56"/>
      <c r="AG141" s="56"/>
      <c r="AH141" s="56"/>
      <c r="AI141" s="56"/>
      <c r="AJ141" s="56"/>
      <c r="AK141" s="56"/>
      <c r="AL141" s="56"/>
      <c r="AM141" s="56"/>
      <c r="AN141" s="56"/>
      <c r="AO141" s="56"/>
      <c r="AP141" s="56"/>
      <c r="AQ141" s="56"/>
      <c r="AR141" s="56"/>
      <c r="AS141" s="56"/>
      <c r="AT141" s="56"/>
      <c r="AU141" s="56"/>
      <c r="AV141" s="56"/>
      <c r="AW141" s="56"/>
      <c r="AX141" s="56"/>
      <c r="AY141" s="56"/>
      <c r="AZ141" s="56"/>
      <c r="BA141" s="56"/>
      <c r="BB141" s="56"/>
      <c r="BC141" s="56"/>
      <c r="BD141" s="56"/>
      <c r="BE141" s="56"/>
      <c r="BF141" s="56"/>
      <c r="BG141" s="56"/>
      <c r="BH141" s="56"/>
      <c r="BI141" s="56"/>
      <c r="BJ141" s="56"/>
      <c r="BK141" s="56"/>
      <c r="BL141" s="56"/>
    </row>
    <row r="142" spans="1:64" s="5" customFormat="1" ht="50.25" customHeight="1">
      <c r="A142" s="10" t="s">
        <v>137</v>
      </c>
      <c r="B142" s="24" t="s">
        <v>96</v>
      </c>
      <c r="C142" s="46">
        <v>21316.5</v>
      </c>
      <c r="D142" s="53">
        <v>17340.2</v>
      </c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</row>
    <row r="143" spans="1:64" s="12" customFormat="1" ht="31.5">
      <c r="A143" s="10" t="s">
        <v>211</v>
      </c>
      <c r="B143" s="36" t="s">
        <v>212</v>
      </c>
      <c r="C143" s="46">
        <v>104.1</v>
      </c>
      <c r="D143" s="53">
        <v>104.2</v>
      </c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  <c r="BH143" s="11"/>
      <c r="BI143" s="11"/>
      <c r="BJ143" s="11"/>
      <c r="BK143" s="11"/>
      <c r="BL143" s="11"/>
    </row>
    <row r="144" spans="1:64" s="12" customFormat="1" ht="31.5">
      <c r="A144" s="10" t="s">
        <v>138</v>
      </c>
      <c r="B144" s="36" t="s">
        <v>76</v>
      </c>
      <c r="C144" s="46">
        <v>0</v>
      </c>
      <c r="D144" s="53">
        <v>250</v>
      </c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  <c r="BI144" s="11"/>
      <c r="BJ144" s="11"/>
      <c r="BK144" s="11"/>
      <c r="BL144" s="11"/>
    </row>
    <row r="145" spans="1:64" s="57" customFormat="1" ht="31.5">
      <c r="A145" s="7" t="s">
        <v>144</v>
      </c>
      <c r="B145" s="19" t="s">
        <v>107</v>
      </c>
      <c r="C145" s="44">
        <f>C146</f>
        <v>382</v>
      </c>
      <c r="D145" s="50">
        <f>D146</f>
        <v>382</v>
      </c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6"/>
      <c r="U145" s="56"/>
      <c r="V145" s="56"/>
      <c r="W145" s="56"/>
      <c r="X145" s="56"/>
      <c r="Y145" s="56"/>
      <c r="Z145" s="56"/>
      <c r="AA145" s="56"/>
      <c r="AB145" s="56"/>
      <c r="AC145" s="56"/>
      <c r="AD145" s="56"/>
      <c r="AE145" s="56"/>
      <c r="AF145" s="56"/>
      <c r="AG145" s="56"/>
      <c r="AH145" s="56"/>
      <c r="AI145" s="56"/>
      <c r="AJ145" s="56"/>
      <c r="AK145" s="56"/>
      <c r="AL145" s="56"/>
      <c r="AM145" s="56"/>
      <c r="AN145" s="56"/>
      <c r="AO145" s="56"/>
      <c r="AP145" s="56"/>
      <c r="AQ145" s="56"/>
      <c r="AR145" s="56"/>
      <c r="AS145" s="56"/>
      <c r="AT145" s="56"/>
      <c r="AU145" s="56"/>
      <c r="AV145" s="56"/>
      <c r="AW145" s="56"/>
      <c r="AX145" s="56"/>
      <c r="AY145" s="56"/>
      <c r="AZ145" s="56"/>
      <c r="BA145" s="56"/>
      <c r="BB145" s="56"/>
      <c r="BC145" s="56"/>
      <c r="BD145" s="56"/>
      <c r="BE145" s="56"/>
      <c r="BF145" s="56"/>
      <c r="BG145" s="56"/>
      <c r="BH145" s="56"/>
      <c r="BI145" s="56"/>
      <c r="BJ145" s="56"/>
      <c r="BK145" s="56"/>
      <c r="BL145" s="56"/>
    </row>
    <row r="146" spans="1:64" s="5" customFormat="1" ht="32.25" customHeight="1">
      <c r="A146" s="10" t="s">
        <v>143</v>
      </c>
      <c r="B146" s="24" t="s">
        <v>106</v>
      </c>
      <c r="C146" s="46">
        <v>382</v>
      </c>
      <c r="D146" s="53">
        <v>382</v>
      </c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</row>
    <row r="147" spans="1:64" s="57" customFormat="1" ht="27" customHeight="1">
      <c r="A147" s="7" t="s">
        <v>146</v>
      </c>
      <c r="B147" s="19" t="s">
        <v>122</v>
      </c>
      <c r="C147" s="44">
        <f>C148</f>
        <v>1307.3</v>
      </c>
      <c r="D147" s="50">
        <f>D148</f>
        <v>1307.4000000000001</v>
      </c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6"/>
      <c r="U147" s="56"/>
      <c r="V147" s="56"/>
      <c r="W147" s="56"/>
      <c r="X147" s="56"/>
      <c r="Y147" s="56"/>
      <c r="Z147" s="56"/>
      <c r="AA147" s="56"/>
      <c r="AB147" s="56"/>
      <c r="AC147" s="56"/>
      <c r="AD147" s="56"/>
      <c r="AE147" s="56"/>
      <c r="AF147" s="56"/>
      <c r="AG147" s="56"/>
      <c r="AH147" s="56"/>
      <c r="AI147" s="56"/>
      <c r="AJ147" s="56"/>
      <c r="AK147" s="56"/>
      <c r="AL147" s="56"/>
      <c r="AM147" s="56"/>
      <c r="AN147" s="56"/>
      <c r="AO147" s="56"/>
      <c r="AP147" s="56"/>
      <c r="AQ147" s="56"/>
      <c r="AR147" s="56"/>
      <c r="AS147" s="56"/>
      <c r="AT147" s="56"/>
      <c r="AU147" s="56"/>
      <c r="AV147" s="56"/>
      <c r="AW147" s="56"/>
      <c r="AX147" s="56"/>
      <c r="AY147" s="56"/>
      <c r="AZ147" s="56"/>
      <c r="BA147" s="56"/>
      <c r="BB147" s="56"/>
      <c r="BC147" s="56"/>
      <c r="BD147" s="56"/>
      <c r="BE147" s="56"/>
      <c r="BF147" s="56"/>
      <c r="BG147" s="56"/>
      <c r="BH147" s="56"/>
      <c r="BI147" s="56"/>
      <c r="BJ147" s="56"/>
      <c r="BK147" s="56"/>
      <c r="BL147" s="56"/>
    </row>
    <row r="148" spans="1:64" s="5" customFormat="1" ht="31.5">
      <c r="A148" s="10" t="s">
        <v>145</v>
      </c>
      <c r="B148" s="24" t="s">
        <v>121</v>
      </c>
      <c r="C148" s="46">
        <v>1307.3</v>
      </c>
      <c r="D148" s="53">
        <v>1307.4000000000001</v>
      </c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</row>
    <row r="149" spans="1:64" s="57" customFormat="1" ht="62.25" hidden="1" customHeight="1">
      <c r="A149" s="7" t="s">
        <v>256</v>
      </c>
      <c r="B149" s="19" t="s">
        <v>257</v>
      </c>
      <c r="C149" s="44">
        <f>C150</f>
        <v>0</v>
      </c>
      <c r="D149" s="50">
        <f>D150</f>
        <v>0</v>
      </c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6"/>
      <c r="R149" s="56"/>
      <c r="S149" s="56"/>
      <c r="T149" s="56"/>
      <c r="U149" s="56"/>
      <c r="V149" s="56"/>
      <c r="W149" s="56"/>
      <c r="X149" s="56"/>
      <c r="Y149" s="56"/>
      <c r="Z149" s="56"/>
      <c r="AA149" s="56"/>
      <c r="AB149" s="56"/>
      <c r="AC149" s="56"/>
      <c r="AD149" s="56"/>
      <c r="AE149" s="56"/>
      <c r="AF149" s="56"/>
      <c r="AG149" s="56"/>
      <c r="AH149" s="56"/>
      <c r="AI149" s="56"/>
      <c r="AJ149" s="56"/>
      <c r="AK149" s="56"/>
      <c r="AL149" s="56"/>
      <c r="AM149" s="56"/>
      <c r="AN149" s="56"/>
      <c r="AO149" s="56"/>
      <c r="AP149" s="56"/>
      <c r="AQ149" s="56"/>
      <c r="AR149" s="56"/>
      <c r="AS149" s="56"/>
      <c r="AT149" s="56"/>
      <c r="AU149" s="56"/>
      <c r="AV149" s="56"/>
      <c r="AW149" s="56"/>
      <c r="AX149" s="56"/>
      <c r="AY149" s="56"/>
      <c r="AZ149" s="56"/>
      <c r="BA149" s="56"/>
      <c r="BB149" s="56"/>
      <c r="BC149" s="56"/>
      <c r="BD149" s="56"/>
      <c r="BE149" s="56"/>
      <c r="BF149" s="56"/>
      <c r="BG149" s="56"/>
      <c r="BH149" s="56"/>
      <c r="BI149" s="56"/>
      <c r="BJ149" s="56"/>
      <c r="BK149" s="56"/>
      <c r="BL149" s="56"/>
    </row>
    <row r="150" spans="1:64" s="5" customFormat="1" ht="75" hidden="1" customHeight="1">
      <c r="A150" s="10" t="s">
        <v>258</v>
      </c>
      <c r="B150" s="24" t="s">
        <v>259</v>
      </c>
      <c r="C150" s="46">
        <v>0</v>
      </c>
      <c r="D150" s="5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</row>
    <row r="151" spans="1:64" s="57" customFormat="1" ht="47.25">
      <c r="A151" s="7" t="s">
        <v>266</v>
      </c>
      <c r="B151" s="19" t="s">
        <v>262</v>
      </c>
      <c r="C151" s="44">
        <f>C152+C153</f>
        <v>0</v>
      </c>
      <c r="D151" s="50">
        <f>D152+D153</f>
        <v>36.1</v>
      </c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/>
      <c r="R151" s="56"/>
      <c r="S151" s="56"/>
      <c r="T151" s="56"/>
      <c r="U151" s="56"/>
      <c r="V151" s="56"/>
      <c r="W151" s="56"/>
      <c r="X151" s="56"/>
      <c r="Y151" s="56"/>
      <c r="Z151" s="56"/>
      <c r="AA151" s="56"/>
      <c r="AB151" s="56"/>
      <c r="AC151" s="56"/>
      <c r="AD151" s="56"/>
      <c r="AE151" s="56"/>
      <c r="AF151" s="56"/>
      <c r="AG151" s="56"/>
      <c r="AH151" s="56"/>
      <c r="AI151" s="56"/>
      <c r="AJ151" s="56"/>
      <c r="AK151" s="56"/>
      <c r="AL151" s="56"/>
      <c r="AM151" s="56"/>
      <c r="AN151" s="56"/>
      <c r="AO151" s="56"/>
      <c r="AP151" s="56"/>
      <c r="AQ151" s="56"/>
      <c r="AR151" s="56"/>
      <c r="AS151" s="56"/>
      <c r="AT151" s="56"/>
      <c r="AU151" s="56"/>
      <c r="AV151" s="56"/>
      <c r="AW151" s="56"/>
      <c r="AX151" s="56"/>
      <c r="AY151" s="56"/>
      <c r="AZ151" s="56"/>
      <c r="BA151" s="56"/>
      <c r="BB151" s="56"/>
      <c r="BC151" s="56"/>
      <c r="BD151" s="56"/>
      <c r="BE151" s="56"/>
      <c r="BF151" s="56"/>
      <c r="BG151" s="56"/>
      <c r="BH151" s="56"/>
      <c r="BI151" s="56"/>
      <c r="BJ151" s="56"/>
      <c r="BK151" s="56"/>
      <c r="BL151" s="56"/>
    </row>
    <row r="152" spans="1:64" s="5" customFormat="1" ht="31.5">
      <c r="A152" s="10" t="s">
        <v>260</v>
      </c>
      <c r="B152" s="24" t="s">
        <v>263</v>
      </c>
      <c r="C152" s="46">
        <v>0</v>
      </c>
      <c r="D152" s="53">
        <v>21.7</v>
      </c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</row>
    <row r="153" spans="1:64" s="5" customFormat="1" ht="48.75" customHeight="1">
      <c r="A153" s="10" t="s">
        <v>261</v>
      </c>
      <c r="B153" s="24" t="s">
        <v>264</v>
      </c>
      <c r="C153" s="46">
        <v>0</v>
      </c>
      <c r="D153" s="53">
        <v>14.4</v>
      </c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</row>
    <row r="154" spans="1:64" s="57" customFormat="1" ht="31.5">
      <c r="A154" s="7" t="s">
        <v>265</v>
      </c>
      <c r="B154" s="19" t="s">
        <v>267</v>
      </c>
      <c r="C154" s="44">
        <f>C155+C156</f>
        <v>0</v>
      </c>
      <c r="D154" s="50">
        <f>D155+D156</f>
        <v>-7374.7</v>
      </c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56"/>
      <c r="S154" s="56"/>
      <c r="T154" s="56"/>
      <c r="U154" s="56"/>
      <c r="V154" s="56"/>
      <c r="W154" s="56"/>
      <c r="X154" s="56"/>
      <c r="Y154" s="56"/>
      <c r="Z154" s="56"/>
      <c r="AA154" s="56"/>
      <c r="AB154" s="56"/>
      <c r="AC154" s="56"/>
      <c r="AD154" s="56"/>
      <c r="AE154" s="56"/>
      <c r="AF154" s="56"/>
      <c r="AG154" s="56"/>
      <c r="AH154" s="56"/>
      <c r="AI154" s="56"/>
      <c r="AJ154" s="56"/>
      <c r="AK154" s="56"/>
      <c r="AL154" s="56"/>
      <c r="AM154" s="56"/>
      <c r="AN154" s="56"/>
      <c r="AO154" s="56"/>
      <c r="AP154" s="56"/>
      <c r="AQ154" s="56"/>
      <c r="AR154" s="56"/>
      <c r="AS154" s="56"/>
      <c r="AT154" s="56"/>
      <c r="AU154" s="56"/>
      <c r="AV154" s="56"/>
      <c r="AW154" s="56"/>
      <c r="AX154" s="56"/>
      <c r="AY154" s="56"/>
      <c r="AZ154" s="56"/>
      <c r="BA154" s="56"/>
      <c r="BB154" s="56"/>
      <c r="BC154" s="56"/>
      <c r="BD154" s="56"/>
      <c r="BE154" s="56"/>
      <c r="BF154" s="56"/>
      <c r="BG154" s="56"/>
      <c r="BH154" s="56"/>
      <c r="BI154" s="56"/>
      <c r="BJ154" s="56"/>
      <c r="BK154" s="56"/>
      <c r="BL154" s="56"/>
    </row>
    <row r="155" spans="1:64" s="5" customFormat="1" ht="36" customHeight="1">
      <c r="A155" s="10" t="s">
        <v>269</v>
      </c>
      <c r="B155" s="24" t="s">
        <v>268</v>
      </c>
      <c r="C155" s="46">
        <v>0</v>
      </c>
      <c r="D155" s="53">
        <v>-387.8</v>
      </c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</row>
    <row r="156" spans="1:64" s="5" customFormat="1" ht="32.25" customHeight="1">
      <c r="A156" s="10" t="s">
        <v>270</v>
      </c>
      <c r="B156" s="24" t="s">
        <v>271</v>
      </c>
      <c r="C156" s="46">
        <v>0</v>
      </c>
      <c r="D156" s="53">
        <v>-6986.9</v>
      </c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</row>
    <row r="157" spans="1:64" s="5" customFormat="1">
      <c r="A157" s="69" t="s">
        <v>9</v>
      </c>
      <c r="B157" s="70"/>
      <c r="C157" s="44">
        <f>C110</f>
        <v>2370774.1</v>
      </c>
      <c r="D157" s="50">
        <f>D110</f>
        <v>1619819.4</v>
      </c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</row>
    <row r="158" spans="1:64" s="5" customFormat="1" ht="27.75" customHeight="1" thickBot="1">
      <c r="A158" s="67" t="s">
        <v>8</v>
      </c>
      <c r="B158" s="68"/>
      <c r="C158" s="47">
        <f>C109+C110</f>
        <v>2960958.1</v>
      </c>
      <c r="D158" s="55">
        <f>D109+D110</f>
        <v>2226106.5</v>
      </c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</row>
  </sheetData>
  <mergeCells count="9">
    <mergeCell ref="A158:B158"/>
    <mergeCell ref="A109:B109"/>
    <mergeCell ref="A6:A8"/>
    <mergeCell ref="B6:B8"/>
    <mergeCell ref="A157:B157"/>
    <mergeCell ref="A4:D4"/>
    <mergeCell ref="C6:C8"/>
    <mergeCell ref="D6:D8"/>
    <mergeCell ref="C1:D2"/>
  </mergeCells>
  <phoneticPr fontId="0" type="noConversion"/>
  <pageMargins left="0.98425196850393704" right="0.59055118110236227" top="0.59055118110236227" bottom="0.59055118110236227" header="0.27559055118110237" footer="0"/>
  <pageSetup paperSize="9" scale="60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</vt:lpstr>
      <vt:lpstr>'2024-2026'!Заголовки_для_печати</vt:lpstr>
      <vt:lpstr>'2024-2026'!Область_печати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Надеева Наталья Николаевна</dc:creator>
  <cp:lastModifiedBy>Делопроизводитель</cp:lastModifiedBy>
  <cp:lastPrinted>2024-10-18T11:25:32Z</cp:lastPrinted>
  <dcterms:created xsi:type="dcterms:W3CDTF">2003-11-13T13:05:02Z</dcterms:created>
  <dcterms:modified xsi:type="dcterms:W3CDTF">2024-10-18T11:27:23Z</dcterms:modified>
</cp:coreProperties>
</file>