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368" windowWidth="11376" windowHeight="6708"/>
  </bookViews>
  <sheets>
    <sheet name="2025-2027" sheetId="6" r:id="rId1"/>
  </sheets>
  <definedNames>
    <definedName name="_xlnm.Print_Titles" localSheetId="0">'2025-2027'!$6:$9</definedName>
    <definedName name="_xlnm.Print_Area" localSheetId="0">'2025-2027'!$A$1:$E$151</definedName>
  </definedNames>
  <calcPr calcId="145621" iterate="1"/>
</workbook>
</file>

<file path=xl/calcChain.xml><?xml version="1.0" encoding="utf-8"?>
<calcChain xmlns="http://schemas.openxmlformats.org/spreadsheetml/2006/main">
  <c r="C143" i="6"/>
  <c r="D142"/>
  <c r="E142"/>
  <c r="C142"/>
  <c r="D134" l="1"/>
  <c r="E134"/>
  <c r="C134"/>
  <c r="D12" l="1"/>
  <c r="E12"/>
  <c r="C12"/>
  <c r="D148" l="1"/>
  <c r="E148"/>
  <c r="C148"/>
  <c r="C114" l="1"/>
  <c r="D146"/>
  <c r="E146"/>
  <c r="C146"/>
  <c r="D83" l="1"/>
  <c r="E83"/>
  <c r="C83"/>
  <c r="D58" l="1"/>
  <c r="E58"/>
  <c r="C58"/>
  <c r="D110"/>
  <c r="E110"/>
  <c r="C110"/>
  <c r="C109" l="1"/>
  <c r="C108" s="1"/>
  <c r="D44"/>
  <c r="E44"/>
  <c r="C44"/>
  <c r="D46"/>
  <c r="E46"/>
  <c r="C46"/>
  <c r="C34"/>
  <c r="D34"/>
  <c r="E34"/>
  <c r="C41" l="1"/>
  <c r="D41"/>
  <c r="E41"/>
  <c r="D56"/>
  <c r="E56"/>
  <c r="C56"/>
  <c r="D51" l="1"/>
  <c r="E51"/>
  <c r="C51"/>
  <c r="E72" l="1"/>
  <c r="D72"/>
  <c r="C72"/>
  <c r="E62"/>
  <c r="D62"/>
  <c r="C62"/>
  <c r="D114" l="1"/>
  <c r="E114" l="1"/>
  <c r="C70" l="1"/>
  <c r="C29" l="1"/>
  <c r="D29" l="1"/>
  <c r="E70" l="1"/>
  <c r="D70"/>
  <c r="C49"/>
  <c r="C76"/>
  <c r="C36"/>
  <c r="C28" s="1"/>
  <c r="C79"/>
  <c r="C75" l="1"/>
  <c r="D49" l="1"/>
  <c r="E49"/>
  <c r="D79" l="1"/>
  <c r="E79"/>
  <c r="D76"/>
  <c r="E76"/>
  <c r="E69"/>
  <c r="D61"/>
  <c r="E61"/>
  <c r="D48"/>
  <c r="E48"/>
  <c r="D36"/>
  <c r="D28" s="1"/>
  <c r="E36"/>
  <c r="E29"/>
  <c r="D23"/>
  <c r="D22" s="1"/>
  <c r="E23"/>
  <c r="E22" s="1"/>
  <c r="D11"/>
  <c r="E11"/>
  <c r="C61"/>
  <c r="C48"/>
  <c r="C23"/>
  <c r="C22" s="1"/>
  <c r="C42"/>
  <c r="C11"/>
  <c r="C105"/>
  <c r="C104" s="1"/>
  <c r="C39"/>
  <c r="E28" l="1"/>
  <c r="E75"/>
  <c r="E109"/>
  <c r="E108" s="1"/>
  <c r="D75"/>
  <c r="D69"/>
  <c r="C69"/>
  <c r="D109"/>
  <c r="D108" s="1"/>
  <c r="C150" l="1"/>
  <c r="D150"/>
  <c r="E150"/>
  <c r="C10"/>
  <c r="C107" s="1"/>
  <c r="C151" s="1"/>
  <c r="E10"/>
  <c r="E107" s="1"/>
  <c r="D10"/>
  <c r="D107" s="1"/>
  <c r="D151" l="1"/>
  <c r="E151"/>
</calcChain>
</file>

<file path=xl/sharedStrings.xml><?xml version="1.0" encoding="utf-8"?>
<sst xmlns="http://schemas.openxmlformats.org/spreadsheetml/2006/main" count="276" uniqueCount="269">
  <si>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</si>
  <si>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</si>
  <si>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</si>
  <si>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</si>
  <si>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</si>
  <si>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</si>
  <si>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</si>
  <si>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</si>
  <si>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</si>
  <si>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</si>
  <si>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</si>
  <si>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</si>
  <si>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</si>
  <si>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</si>
  <si>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</si>
  <si>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</si>
  <si>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</si>
  <si>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</si>
  <si>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</si>
  <si>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</si>
  <si>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</si>
  <si>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</si>
  <si>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</si>
  <si>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</si>
  <si>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</si>
  <si>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</si>
  <si>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</si>
  <si>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</si>
  <si>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</si>
  <si>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</si>
  <si>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</si>
  <si>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</si>
  <si>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</si>
  <si>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</si>
  <si>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</si>
  <si>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</si>
  <si>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</si>
  <si>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</si>
  <si>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</si>
  <si>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</si>
  <si>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</si>
  <si>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</si>
  <si>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</si>
  <si>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</si>
  <si>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</si>
  <si>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</si>
  <si>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</si>
  <si>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</si>
  <si>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</si>
  <si>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</si>
  <si>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</si>
  <si>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</si>
  <si>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</si>
  <si>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</si>
  <si>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</si>
  <si>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</si>
  <si>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</si>
  <si>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</si>
  <si>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</si>
  <si>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</si>
  <si>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</si>
  <si>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</si>
  <si>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</si>
  <si>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</si>
  <si>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</si>
  <si>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</si>
  <si>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</si>
  <si>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</si>
  <si>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</si>
  <si>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</si>
  <si>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</si>
  <si>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</si>
  <si>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</si>
  <si>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</si>
  <si>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</si>
  <si>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</si>
  <si>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</si>
  <si>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</si>
  <si>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</si>
  <si>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</si>
  <si>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</si>
  <si>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</si>
  <si>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</si>
  <si>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</si>
  <si>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</si>
  <si>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</si>
  <si>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</si>
  <si>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</si>
  <si>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</si>
  <si>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</si>
  <si>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</si>
  <si>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</si>
  <si>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</si>
  <si>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</si>
  <si>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</si>
  <si>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</si>
  <si>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</si>
  <si>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</si>
  <si>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</si>
  <si>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</si>
  <si>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</si>
  <si>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</si>
  <si>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</si>
  <si>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</si>
  <si>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</si>
  <si>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</si>
  <si>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</si>
  <si>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</si>
  <si>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</si>
  <si>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</si>
  <si>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</si>
  <si>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</si>
  <si>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</si>
  <si>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</si>
  <si>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</si>
  <si>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</si>
  <si>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</si>
  <si>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</si>
  <si>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</si>
  <si>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</si>
  <si>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</si>
  <si>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</si>
  <si>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</si>
  <si>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</si>
  <si>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</si>
  <si>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</si>
  <si>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</si>
  <si>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</si>
  <si>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</si>
  <si>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</si>
  <si>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</si>
  <si>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</si>
  <si>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</si>
  <si>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</si>
  <si>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</si>
  <si>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</si>
  <si>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</si>
  <si>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</si>
  <si>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</si>
  <si>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</si>
  <si>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</si>
  <si>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</si>
  <si>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</si>
  <si>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</si>
  <si>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</si>
  <si>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</si>
  <si>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</si>
  <si>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</si>
  <si>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</si>
  <si>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</si>
  <si>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</si>
  <si>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</si>
  <si>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</si>
  <si>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</si>
  <si>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</si>
  <si>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</si>
  <si>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</si>
  <si>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</si>
  <si>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</si>
  <si>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</si>
  <si>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</si>
  <si>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</si>
  <si>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</si>
  <si>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</si>
  <si>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</si>
  <si>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</si>
  <si>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</si>
  <si>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</si>
  <si>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</si>
  <si>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</si>
  <si>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</si>
  <si>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</si>
  <si>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</si>
  <si>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</si>
  <si>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</si>
  <si>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</si>
  <si>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</si>
  <si>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</si>
  <si>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</si>
  <si>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</si>
  <si>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</si>
  <si>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</si>
  <si>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</si>
  <si>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</si>
  <si>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</si>
  <si>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</si>
  <si>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</si>
  <si>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</si>
  <si>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</si>
  <si>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</si>
  <si>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</si>
  <si>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</si>
  <si>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</si>
  <si>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</si>
  <si>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</si>
  <si>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</si>
  <si>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</si>
  <si>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</si>
  <si>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</si>
  <si>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</si>
  <si>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</si>
  <si>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</si>
  <si>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</si>
  <si>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</si>
  <si>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</si>
  <si>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</si>
  <si>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</si>
  <si>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</si>
  <si>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</si>
  <si>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</si>
  <si>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</si>
  <si>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</si>
  <si>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</si>
  <si>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</si>
  <si>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</si>
  <si>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</si>
  <si>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</si>
  <si>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</si>
  <si>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</si>
  <si>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</si>
  <si>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</si>
  <si>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</si>
  <si>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</si>
  <si>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</si>
  <si>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</si>
  <si>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</si>
  <si>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</si>
  <si>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</si>
  <si>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</si>
  <si>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1 01 02140 01 0000 110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</si>
  <si>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</si>
  <si>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</si>
  <si>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</si>
  <si>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</si>
  <si>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</si>
  <si>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</si>
  <si>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</si>
  <si>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</si>
  <si>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</si>
  <si>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</si>
  <si>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</si>
  <si>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</si>
  <si>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</si>
  <si>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</si>
  <si>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</si>
  <si>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2025 год и плановый период 2026 и 2027 годов</t>
  </si>
  <si>
    <t>2027 год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</si>
  <si>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</si>
  <si>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</si>
  <si>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</si>
  <si>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</si>
  <si>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</si>
  <si>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</si>
  <si>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</si>
  <si>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</si>
  <si>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</si>
  <si>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</si>
  <si>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</si>
  <si>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2 02 25116 05 0000 150</t>
  </si>
  <si>
    <t>2 02 25304 05 0000 150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</si>
  <si>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</si>
  <si>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</si>
  <si>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</si>
  <si>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</si>
  <si>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</si>
  <si>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Приложение 2 к решению Муниципального Собрания  района  от 13.12.2024  № 610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</si>
  <si>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</si>
  <si>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</si>
  <si>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2 к решению Муниципального Собрания  района  от  26.02.2025  № 623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</si>
</sst>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4"/>
  <sheetViews>
    <sheetView tabSelected="1" view="pageBreakPreview" zoomScale="115" zoomScaleNormal="85" zoomScaleSheetLayoutView="115" workbookViewId="0">
      <selection activeCell="C9" sqref="C9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42.75" customHeight="1">
      <c r="C1" s="54" t="s">
        <v>268</v>
      </c>
      <c r="D1" s="54"/>
      <c r="E1" s="54"/>
    </row>
    <row r="2" spans="1:66" ht="64.8" customHeight="1">
      <c r="C2" s="54" t="s">
        <v>265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245</v>
      </c>
      <c r="B4" s="55"/>
      <c r="C4" s="55"/>
      <c r="D4" s="55"/>
      <c r="E4" s="55"/>
    </row>
    <row r="5" spans="1:66" ht="22.8" customHeight="1" thickBot="1">
      <c r="B5" s="19"/>
    </row>
    <row r="6" spans="1:66" s="5" customFormat="1" ht="18" customHeight="1">
      <c r="A6" s="60" t="s">
        <v>14</v>
      </c>
      <c r="B6" s="62" t="s">
        <v>122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40" t="s">
        <v>181</v>
      </c>
      <c r="D8" s="41" t="s">
        <v>226</v>
      </c>
      <c r="E8" s="41" t="s">
        <v>246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123</v>
      </c>
      <c r="C10" s="48">
        <f>C11+C22+C28+C41+C48+C61+C69+C75+C104+C83</f>
        <v>708251</v>
      </c>
      <c r="D10" s="48">
        <f>D11+D22+D28+D41+D48+D61+D69+D75+D104+D83</f>
        <v>723830</v>
      </c>
      <c r="E10" s="48">
        <f>E11+E22+E28+E41+E48+E61+E69+E75+E104+E83</f>
        <v>764413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445130</v>
      </c>
      <c r="D11" s="48">
        <f>D12</f>
        <v>445844</v>
      </c>
      <c r="E11" s="48">
        <f>E12</f>
        <v>475383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SUM(C13:C21)</f>
        <v>445130</v>
      </c>
      <c r="D12" s="49">
        <f t="shared" ref="D12:E12" si="0">SUM(D13:D21)</f>
        <v>445844</v>
      </c>
      <c r="E12" s="49">
        <f t="shared" si="0"/>
        <v>475383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206.25" customHeight="1">
      <c r="A13" s="15" t="s">
        <v>39</v>
      </c>
      <c r="B13" s="25" t="s">
        <v>251</v>
      </c>
      <c r="C13" s="39">
        <v>410889</v>
      </c>
      <c r="D13" s="39">
        <v>411095</v>
      </c>
      <c r="E13" s="39">
        <v>438560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56">
      <c r="A14" s="15" t="s">
        <v>65</v>
      </c>
      <c r="B14" s="25" t="s">
        <v>252</v>
      </c>
      <c r="C14" s="39">
        <v>2129</v>
      </c>
      <c r="D14" s="39">
        <v>2130</v>
      </c>
      <c r="E14" s="39">
        <v>2272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24.8">
      <c r="A15" s="15" t="s">
        <v>40</v>
      </c>
      <c r="B15" s="25" t="s">
        <v>253</v>
      </c>
      <c r="C15" s="39">
        <v>12773</v>
      </c>
      <c r="D15" s="39">
        <v>12780</v>
      </c>
      <c r="E15" s="39">
        <v>13634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140.4">
      <c r="A16" s="15" t="s">
        <v>41</v>
      </c>
      <c r="B16" s="25" t="s">
        <v>254</v>
      </c>
      <c r="C16" s="39">
        <v>1509</v>
      </c>
      <c r="D16" s="39">
        <v>1509</v>
      </c>
      <c r="E16" s="39">
        <v>1509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252.75" customHeight="1">
      <c r="A17" s="15" t="s">
        <v>178</v>
      </c>
      <c r="B17" s="53" t="s">
        <v>255</v>
      </c>
      <c r="C17" s="39">
        <v>8475</v>
      </c>
      <c r="D17" s="39">
        <v>8701</v>
      </c>
      <c r="E17" s="39">
        <v>9522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93.6">
      <c r="A18" s="15" t="s">
        <v>228</v>
      </c>
      <c r="B18" s="25" t="s">
        <v>256</v>
      </c>
      <c r="C18" s="39">
        <v>788</v>
      </c>
      <c r="D18" s="39">
        <v>832</v>
      </c>
      <c r="E18" s="39">
        <v>877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96.75" customHeight="1">
      <c r="A19" s="15" t="s">
        <v>229</v>
      </c>
      <c r="B19" s="25" t="s">
        <v>257</v>
      </c>
      <c r="C19" s="39">
        <v>6385</v>
      </c>
      <c r="D19" s="39">
        <v>6361</v>
      </c>
      <c r="E19" s="39">
        <v>6344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29" customFormat="1" ht="281.25" customHeight="1">
      <c r="A20" s="15" t="s">
        <v>247</v>
      </c>
      <c r="B20" s="25" t="s">
        <v>248</v>
      </c>
      <c r="C20" s="39">
        <v>858</v>
      </c>
      <c r="D20" s="39">
        <v>958</v>
      </c>
      <c r="E20" s="39">
        <v>1048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282" customHeight="1">
      <c r="A21" s="15" t="s">
        <v>249</v>
      </c>
      <c r="B21" s="25" t="s">
        <v>250</v>
      </c>
      <c r="C21" s="39">
        <v>1324</v>
      </c>
      <c r="D21" s="39">
        <v>1478</v>
      </c>
      <c r="E21" s="39">
        <v>1617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18" customFormat="1" ht="31.2">
      <c r="A22" s="30" t="s">
        <v>73</v>
      </c>
      <c r="B22" s="23" t="s">
        <v>74</v>
      </c>
      <c r="C22" s="48">
        <f>C23</f>
        <v>67571.999999999985</v>
      </c>
      <c r="D22" s="48">
        <f>D23</f>
        <v>71968</v>
      </c>
      <c r="E22" s="48">
        <f>E23</f>
        <v>73440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</row>
    <row r="23" spans="1:66" s="18" customFormat="1" ht="31.2">
      <c r="A23" s="31" t="s">
        <v>75</v>
      </c>
      <c r="B23" s="21" t="s">
        <v>76</v>
      </c>
      <c r="C23" s="49">
        <f>C24+C25+C26+C27</f>
        <v>67571.999999999985</v>
      </c>
      <c r="D23" s="49">
        <f>D24+D25+D26+D27</f>
        <v>71968</v>
      </c>
      <c r="E23" s="49">
        <f>E24+E25+E26+E27</f>
        <v>73440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</row>
    <row r="24" spans="1:66" s="29" customFormat="1" ht="98.25" customHeight="1">
      <c r="A24" s="15" t="s">
        <v>163</v>
      </c>
      <c r="B24" s="25" t="s">
        <v>182</v>
      </c>
      <c r="C24" s="50">
        <v>35070</v>
      </c>
      <c r="D24" s="50">
        <v>37351.4</v>
      </c>
      <c r="E24" s="50">
        <v>38115.4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109.5" customHeight="1">
      <c r="A25" s="15" t="s">
        <v>148</v>
      </c>
      <c r="B25" s="25" t="s">
        <v>183</v>
      </c>
      <c r="C25" s="50">
        <v>202.7</v>
      </c>
      <c r="D25" s="50">
        <v>215.9</v>
      </c>
      <c r="E25" s="50">
        <v>220.3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29" customFormat="1" ht="96.6" customHeight="1">
      <c r="A26" s="15" t="s">
        <v>149</v>
      </c>
      <c r="B26" s="25" t="s">
        <v>227</v>
      </c>
      <c r="C26" s="50">
        <v>36826.6</v>
      </c>
      <c r="D26" s="50">
        <v>39222.6</v>
      </c>
      <c r="E26" s="50">
        <v>40024.800000000003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98.25" customHeight="1">
      <c r="A27" s="15" t="s">
        <v>150</v>
      </c>
      <c r="B27" s="25" t="s">
        <v>184</v>
      </c>
      <c r="C27" s="50">
        <v>-4527.3</v>
      </c>
      <c r="D27" s="50">
        <v>-4821.8999999999996</v>
      </c>
      <c r="E27" s="50">
        <v>-4920.5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18" customFormat="1" ht="17.25" customHeight="1">
      <c r="A28" s="16" t="s">
        <v>20</v>
      </c>
      <c r="B28" s="23" t="s">
        <v>2</v>
      </c>
      <c r="C28" s="48">
        <f>C29+C34+C36</f>
        <v>108191</v>
      </c>
      <c r="D28" s="48">
        <f t="shared" ref="D28:E28" si="1">D29+D34+D36</f>
        <v>117171</v>
      </c>
      <c r="E28" s="48">
        <f t="shared" si="1"/>
        <v>125183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</row>
    <row r="29" spans="1:66" s="18" customFormat="1" ht="31.2">
      <c r="A29" s="31" t="s">
        <v>88</v>
      </c>
      <c r="B29" s="32" t="s">
        <v>89</v>
      </c>
      <c r="C29" s="49">
        <f>C30+C31+C32</f>
        <v>102821</v>
      </c>
      <c r="D29" s="49">
        <f>D30+D31+D32</f>
        <v>111581</v>
      </c>
      <c r="E29" s="49">
        <f>E30+E31+E32</f>
        <v>119423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</row>
    <row r="30" spans="1:66" s="29" customFormat="1" ht="31.2">
      <c r="A30" s="15" t="s">
        <v>105</v>
      </c>
      <c r="B30" s="25" t="s">
        <v>90</v>
      </c>
      <c r="C30" s="50">
        <v>77320</v>
      </c>
      <c r="D30" s="50">
        <v>83946</v>
      </c>
      <c r="E30" s="50">
        <v>89843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62.4">
      <c r="A31" s="15" t="s">
        <v>106</v>
      </c>
      <c r="B31" s="25" t="s">
        <v>185</v>
      </c>
      <c r="C31" s="50">
        <v>25501</v>
      </c>
      <c r="D31" s="50">
        <v>27635</v>
      </c>
      <c r="E31" s="50">
        <v>29580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0.75" hidden="1" customHeight="1">
      <c r="A32" s="15" t="s">
        <v>91</v>
      </c>
      <c r="B32" s="25" t="s">
        <v>92</v>
      </c>
      <c r="C32" s="50"/>
      <c r="D32" s="50"/>
      <c r="E32" s="5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2.25" hidden="1" customHeight="1">
      <c r="A33" s="15" t="s">
        <v>50</v>
      </c>
      <c r="B33" s="25" t="s">
        <v>82</v>
      </c>
      <c r="C33" s="50"/>
      <c r="D33" s="50"/>
      <c r="E33" s="50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>
      <c r="A34" s="31" t="s">
        <v>21</v>
      </c>
      <c r="B34" s="32" t="s">
        <v>4</v>
      </c>
      <c r="C34" s="49">
        <f>C35</f>
        <v>595</v>
      </c>
      <c r="D34" s="49">
        <f>D35</f>
        <v>595</v>
      </c>
      <c r="E34" s="49">
        <f>E35</f>
        <v>595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>
      <c r="A35" s="15" t="s">
        <v>51</v>
      </c>
      <c r="B35" s="25" t="s">
        <v>4</v>
      </c>
      <c r="C35" s="50">
        <v>595</v>
      </c>
      <c r="D35" s="50">
        <v>595</v>
      </c>
      <c r="E35" s="50">
        <v>595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1.2">
      <c r="A36" s="31" t="s">
        <v>70</v>
      </c>
      <c r="B36" s="32" t="s">
        <v>71</v>
      </c>
      <c r="C36" s="49">
        <f>C37</f>
        <v>4775</v>
      </c>
      <c r="D36" s="49">
        <f>D37</f>
        <v>4995</v>
      </c>
      <c r="E36" s="49">
        <f>E37</f>
        <v>5165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29" customFormat="1" ht="31.2">
      <c r="A37" s="15" t="s">
        <v>72</v>
      </c>
      <c r="B37" s="25" t="s">
        <v>164</v>
      </c>
      <c r="C37" s="50">
        <v>4775</v>
      </c>
      <c r="D37" s="50">
        <v>4995</v>
      </c>
      <c r="E37" s="50">
        <v>5165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29" customFormat="1" ht="32.25" hidden="1" customHeight="1">
      <c r="A38" s="15" t="s">
        <v>52</v>
      </c>
      <c r="B38" s="25" t="s">
        <v>53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21.75" hidden="1" customHeight="1">
      <c r="A39" s="31" t="s">
        <v>22</v>
      </c>
      <c r="B39" s="32" t="s">
        <v>13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15" hidden="1" customHeight="1">
      <c r="A40" s="15" t="s">
        <v>23</v>
      </c>
      <c r="B40" s="25" t="s">
        <v>15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18" customFormat="1" ht="15" customHeight="1">
      <c r="A41" s="16" t="s">
        <v>42</v>
      </c>
      <c r="B41" s="23" t="s">
        <v>43</v>
      </c>
      <c r="C41" s="48">
        <f>C44+C46</f>
        <v>699</v>
      </c>
      <c r="D41" s="48">
        <f t="shared" ref="D41:E41" si="2">D44+D46</f>
        <v>699</v>
      </c>
      <c r="E41" s="48">
        <f t="shared" si="2"/>
        <v>699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</row>
    <row r="42" spans="1:66" s="18" customFormat="1" ht="31.2" hidden="1">
      <c r="A42" s="31" t="s">
        <v>93</v>
      </c>
      <c r="B42" s="32" t="s">
        <v>94</v>
      </c>
      <c r="C42" s="49">
        <f>C43</f>
        <v>0</v>
      </c>
      <c r="D42" s="49"/>
      <c r="E42" s="49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46.8" hidden="1">
      <c r="A43" s="15" t="s">
        <v>95</v>
      </c>
      <c r="B43" s="25" t="s">
        <v>96</v>
      </c>
      <c r="C43" s="50"/>
      <c r="D43" s="50"/>
      <c r="E43" s="50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29" customFormat="1" ht="31.2">
      <c r="A44" s="31" t="s">
        <v>93</v>
      </c>
      <c r="B44" s="32" t="s">
        <v>94</v>
      </c>
      <c r="C44" s="49">
        <f>C45</f>
        <v>669</v>
      </c>
      <c r="D44" s="49">
        <f t="shared" ref="D44:E44" si="3">D45</f>
        <v>669</v>
      </c>
      <c r="E44" s="49">
        <f t="shared" si="3"/>
        <v>669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29" customFormat="1" ht="46.8">
      <c r="A45" s="15" t="s">
        <v>95</v>
      </c>
      <c r="B45" s="25" t="s">
        <v>96</v>
      </c>
      <c r="C45" s="50">
        <v>669</v>
      </c>
      <c r="D45" s="50">
        <v>669</v>
      </c>
      <c r="E45" s="50">
        <v>669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31" t="s">
        <v>44</v>
      </c>
      <c r="B46" s="32" t="s">
        <v>45</v>
      </c>
      <c r="C46" s="49">
        <f>C47</f>
        <v>30</v>
      </c>
      <c r="D46" s="49">
        <f t="shared" ref="D46:E46" si="4">D47</f>
        <v>30</v>
      </c>
      <c r="E46" s="49">
        <f t="shared" si="4"/>
        <v>30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29" customFormat="1" ht="31.2">
      <c r="A47" s="15" t="s">
        <v>66</v>
      </c>
      <c r="B47" s="25" t="s">
        <v>67</v>
      </c>
      <c r="C47" s="50">
        <v>30</v>
      </c>
      <c r="D47" s="50">
        <v>30</v>
      </c>
      <c r="E47" s="50">
        <v>30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</row>
    <row r="48" spans="1:66" s="18" customFormat="1" ht="31.2">
      <c r="A48" s="16" t="s">
        <v>24</v>
      </c>
      <c r="B48" s="23" t="s">
        <v>6</v>
      </c>
      <c r="C48" s="48">
        <f>C51+C49+C58+C56</f>
        <v>32678</v>
      </c>
      <c r="D48" s="48">
        <f t="shared" ref="D48:E48" si="5">D51+D49+D58+D56</f>
        <v>32678</v>
      </c>
      <c r="E48" s="48">
        <f t="shared" si="5"/>
        <v>32678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62.4" hidden="1">
      <c r="A49" s="31" t="s">
        <v>77</v>
      </c>
      <c r="B49" s="32" t="s">
        <v>78</v>
      </c>
      <c r="C49" s="49">
        <f>C50</f>
        <v>0</v>
      </c>
      <c r="D49" s="49">
        <f t="shared" ref="D49:E49" si="6">D50</f>
        <v>0</v>
      </c>
      <c r="E49" s="49">
        <f t="shared" si="6"/>
        <v>0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18" customFormat="1" ht="46.8" hidden="1">
      <c r="A50" s="15" t="s">
        <v>83</v>
      </c>
      <c r="B50" s="25" t="s">
        <v>79</v>
      </c>
      <c r="C50" s="50"/>
      <c r="D50" s="50"/>
      <c r="E50" s="50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</row>
    <row r="51" spans="1:66" s="18" customFormat="1" ht="78">
      <c r="A51" s="31" t="s">
        <v>25</v>
      </c>
      <c r="B51" s="32" t="s">
        <v>165</v>
      </c>
      <c r="C51" s="49">
        <f>C52+C53+C54+C55</f>
        <v>30248</v>
      </c>
      <c r="D51" s="49">
        <f t="shared" ref="D51:E51" si="7">D52+D53+D54+D55</f>
        <v>30248</v>
      </c>
      <c r="E51" s="49">
        <f t="shared" si="7"/>
        <v>30248</v>
      </c>
      <c r="F51" s="17"/>
      <c r="G51" s="33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</row>
    <row r="52" spans="1:66" s="29" customFormat="1" ht="81" customHeight="1">
      <c r="A52" s="15" t="s">
        <v>117</v>
      </c>
      <c r="B52" s="25" t="s">
        <v>118</v>
      </c>
      <c r="C52" s="50">
        <v>28462</v>
      </c>
      <c r="D52" s="50">
        <v>28462</v>
      </c>
      <c r="E52" s="50">
        <v>28462</v>
      </c>
      <c r="F52" s="47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63" customHeight="1">
      <c r="A53" s="15" t="s">
        <v>84</v>
      </c>
      <c r="B53" s="25" t="s">
        <v>101</v>
      </c>
      <c r="C53" s="50">
        <v>431</v>
      </c>
      <c r="D53" s="50">
        <v>431</v>
      </c>
      <c r="E53" s="50">
        <v>431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62.4">
      <c r="A54" s="15" t="s">
        <v>86</v>
      </c>
      <c r="B54" s="25" t="s">
        <v>46</v>
      </c>
      <c r="C54" s="50">
        <v>160</v>
      </c>
      <c r="D54" s="50">
        <v>160</v>
      </c>
      <c r="E54" s="50">
        <v>160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31.2">
      <c r="A55" s="15" t="s">
        <v>87</v>
      </c>
      <c r="B55" s="25" t="s">
        <v>102</v>
      </c>
      <c r="C55" s="50">
        <v>1195</v>
      </c>
      <c r="D55" s="50">
        <v>1195</v>
      </c>
      <c r="E55" s="50">
        <v>1195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46.8" hidden="1">
      <c r="A56" s="31" t="s">
        <v>177</v>
      </c>
      <c r="B56" s="32" t="s">
        <v>186</v>
      </c>
      <c r="C56" s="49">
        <f>C57</f>
        <v>0</v>
      </c>
      <c r="D56" s="49">
        <f t="shared" ref="D56:E56" si="8">D57</f>
        <v>0</v>
      </c>
      <c r="E56" s="49">
        <f t="shared" si="8"/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124.8" hidden="1">
      <c r="A57" s="15" t="s">
        <v>133</v>
      </c>
      <c r="B57" s="25" t="s">
        <v>134</v>
      </c>
      <c r="C57" s="50"/>
      <c r="D57" s="50"/>
      <c r="E57" s="5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78">
      <c r="A58" s="31" t="s">
        <v>110</v>
      </c>
      <c r="B58" s="32" t="s">
        <v>109</v>
      </c>
      <c r="C58" s="49">
        <f>C59+C60</f>
        <v>2430</v>
      </c>
      <c r="D58" s="49">
        <f t="shared" ref="D58:E58" si="9">D59+D60</f>
        <v>2430</v>
      </c>
      <c r="E58" s="49">
        <f t="shared" si="9"/>
        <v>2430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78">
      <c r="A59" s="15" t="s">
        <v>107</v>
      </c>
      <c r="B59" s="25" t="s">
        <v>108</v>
      </c>
      <c r="C59" s="50">
        <v>1700</v>
      </c>
      <c r="D59" s="50">
        <v>1700</v>
      </c>
      <c r="E59" s="50">
        <v>1700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93.6">
      <c r="A60" s="15" t="s">
        <v>224</v>
      </c>
      <c r="B60" s="25" t="s">
        <v>225</v>
      </c>
      <c r="C60" s="50">
        <v>730</v>
      </c>
      <c r="D60" s="50">
        <v>730</v>
      </c>
      <c r="E60" s="50">
        <v>730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18" customFormat="1" ht="18.75" customHeight="1">
      <c r="A61" s="16" t="s">
        <v>62</v>
      </c>
      <c r="B61" s="23" t="s">
        <v>7</v>
      </c>
      <c r="C61" s="48">
        <f>SUM(C62)</f>
        <v>31702</v>
      </c>
      <c r="D61" s="48">
        <f>SUM(D62)</f>
        <v>33191</v>
      </c>
      <c r="E61" s="48">
        <f>SUM(E62)</f>
        <v>34751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</row>
    <row r="62" spans="1:66" s="18" customFormat="1" ht="21" customHeight="1">
      <c r="A62" s="31" t="s">
        <v>26</v>
      </c>
      <c r="B62" s="32" t="s">
        <v>3</v>
      </c>
      <c r="C62" s="49">
        <f>C63+C66+C67+C68</f>
        <v>31702</v>
      </c>
      <c r="D62" s="49">
        <f>D63+D66+D67+D68</f>
        <v>33191</v>
      </c>
      <c r="E62" s="49">
        <f>E63+E66+E67+E68</f>
        <v>34751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</row>
    <row r="63" spans="1:66" s="29" customFormat="1" ht="31.2">
      <c r="A63" s="15" t="s">
        <v>55</v>
      </c>
      <c r="B63" s="25" t="s">
        <v>187</v>
      </c>
      <c r="C63" s="50">
        <v>32</v>
      </c>
      <c r="D63" s="50">
        <v>33</v>
      </c>
      <c r="E63" s="50">
        <v>34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ht="30.75" hidden="1" customHeight="1">
      <c r="A64" s="15" t="s">
        <v>111</v>
      </c>
      <c r="B64" s="25" t="s">
        <v>112</v>
      </c>
      <c r="C64" s="50"/>
      <c r="D64" s="50"/>
      <c r="E64" s="5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hidden="1">
      <c r="A65" s="15" t="s">
        <v>68</v>
      </c>
      <c r="B65" s="25" t="s">
        <v>69</v>
      </c>
      <c r="C65" s="50"/>
      <c r="D65" s="50"/>
      <c r="E65" s="5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68</v>
      </c>
      <c r="B66" s="25" t="s">
        <v>170</v>
      </c>
      <c r="C66" s="50">
        <v>951</v>
      </c>
      <c r="D66" s="50">
        <v>996</v>
      </c>
      <c r="E66" s="50">
        <v>1042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29" customFormat="1">
      <c r="A67" s="15" t="s">
        <v>126</v>
      </c>
      <c r="B67" s="25" t="s">
        <v>127</v>
      </c>
      <c r="C67" s="50">
        <v>30560</v>
      </c>
      <c r="D67" s="50">
        <v>31996</v>
      </c>
      <c r="E67" s="50">
        <v>33501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29" customFormat="1">
      <c r="A68" s="15" t="s">
        <v>157</v>
      </c>
      <c r="B68" s="25" t="s">
        <v>158</v>
      </c>
      <c r="C68" s="50">
        <v>159</v>
      </c>
      <c r="D68" s="50">
        <v>166</v>
      </c>
      <c r="E68" s="50">
        <v>174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34" customFormat="1" ht="31.2">
      <c r="A69" s="16" t="s">
        <v>27</v>
      </c>
      <c r="B69" s="23" t="s">
        <v>56</v>
      </c>
      <c r="C69" s="48">
        <f>C70+C72</f>
        <v>6111</v>
      </c>
      <c r="D69" s="48">
        <f>D70+D72</f>
        <v>6111</v>
      </c>
      <c r="E69" s="48">
        <f>E70+E72</f>
        <v>6111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</row>
    <row r="70" spans="1:66" s="18" customFormat="1">
      <c r="A70" s="31" t="s">
        <v>97</v>
      </c>
      <c r="B70" s="32" t="s">
        <v>98</v>
      </c>
      <c r="C70" s="49">
        <f>C71</f>
        <v>5701</v>
      </c>
      <c r="D70" s="49">
        <f>D71</f>
        <v>5701</v>
      </c>
      <c r="E70" s="49">
        <f>E71</f>
        <v>5701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2">
      <c r="A71" s="15" t="s">
        <v>99</v>
      </c>
      <c r="B71" s="25" t="s">
        <v>100</v>
      </c>
      <c r="C71" s="50">
        <v>5701</v>
      </c>
      <c r="D71" s="50">
        <v>5701</v>
      </c>
      <c r="E71" s="50">
        <v>5701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18" customFormat="1" ht="16.2" customHeight="1">
      <c r="A72" s="31" t="s">
        <v>59</v>
      </c>
      <c r="B72" s="32" t="s">
        <v>60</v>
      </c>
      <c r="C72" s="49">
        <f>C74+C73</f>
        <v>410</v>
      </c>
      <c r="D72" s="49">
        <f>D74+D73</f>
        <v>410</v>
      </c>
      <c r="E72" s="49">
        <f>E74+E73</f>
        <v>410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18" customFormat="1" ht="32.4" customHeight="1">
      <c r="A73" s="15" t="s">
        <v>230</v>
      </c>
      <c r="B73" s="25" t="s">
        <v>172</v>
      </c>
      <c r="C73" s="50">
        <v>190</v>
      </c>
      <c r="D73" s="50">
        <v>190</v>
      </c>
      <c r="E73" s="50">
        <v>190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29" customFormat="1" ht="31.2">
      <c r="A74" s="15" t="s">
        <v>57</v>
      </c>
      <c r="B74" s="25" t="s">
        <v>58</v>
      </c>
      <c r="C74" s="50">
        <v>220</v>
      </c>
      <c r="D74" s="50">
        <v>220</v>
      </c>
      <c r="E74" s="50">
        <v>220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</row>
    <row r="75" spans="1:66" s="34" customFormat="1" ht="21" customHeight="1">
      <c r="A75" s="16" t="s">
        <v>28</v>
      </c>
      <c r="B75" s="23" t="s">
        <v>16</v>
      </c>
      <c r="C75" s="48">
        <f>C76+C79</f>
        <v>12156</v>
      </c>
      <c r="D75" s="48">
        <f>D76+D79</f>
        <v>12156</v>
      </c>
      <c r="E75" s="48">
        <f>E76+E79</f>
        <v>12156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18" customFormat="1" ht="78">
      <c r="A76" s="31" t="s">
        <v>63</v>
      </c>
      <c r="B76" s="32" t="s">
        <v>188</v>
      </c>
      <c r="C76" s="49">
        <f>C77+C78</f>
        <v>1999</v>
      </c>
      <c r="D76" s="49">
        <f>D77+D78</f>
        <v>1999</v>
      </c>
      <c r="E76" s="49">
        <f>E77+E78</f>
        <v>1999</v>
      </c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</row>
    <row r="77" spans="1:66" s="36" customFormat="1" ht="94.2">
      <c r="A77" s="15" t="s">
        <v>61</v>
      </c>
      <c r="B77" s="25" t="s">
        <v>47</v>
      </c>
      <c r="C77" s="50">
        <v>1999</v>
      </c>
      <c r="D77" s="50">
        <v>1999</v>
      </c>
      <c r="E77" s="50">
        <v>1999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</row>
    <row r="78" spans="1:66" s="36" customFormat="1" ht="28.5" hidden="1" customHeight="1">
      <c r="A78" s="15" t="s">
        <v>80</v>
      </c>
      <c r="B78" s="25" t="s">
        <v>81</v>
      </c>
      <c r="C78" s="50"/>
      <c r="D78" s="50"/>
      <c r="E78" s="50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</row>
    <row r="79" spans="1:66" s="34" customFormat="1" ht="31.2">
      <c r="A79" s="31" t="s">
        <v>35</v>
      </c>
      <c r="B79" s="32" t="s">
        <v>189</v>
      </c>
      <c r="C79" s="49">
        <f>C80+C81+C82</f>
        <v>10157</v>
      </c>
      <c r="D79" s="49">
        <f>D80+D81+D82</f>
        <v>10157</v>
      </c>
      <c r="E79" s="49">
        <f>E80+E81+E82</f>
        <v>10157</v>
      </c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</row>
    <row r="80" spans="1:66" s="29" customFormat="1" ht="62.4">
      <c r="A80" s="15" t="s">
        <v>119</v>
      </c>
      <c r="B80" s="25" t="s">
        <v>120</v>
      </c>
      <c r="C80" s="50">
        <v>8200</v>
      </c>
      <c r="D80" s="50">
        <v>8200</v>
      </c>
      <c r="E80" s="50">
        <v>8200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45.6" customHeight="1">
      <c r="A81" s="15" t="s">
        <v>38</v>
      </c>
      <c r="B81" s="25" t="s">
        <v>54</v>
      </c>
      <c r="C81" s="50">
        <v>1082</v>
      </c>
      <c r="D81" s="50">
        <v>1082</v>
      </c>
      <c r="E81" s="50">
        <v>1082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3.6">
      <c r="A82" s="15" t="s">
        <v>124</v>
      </c>
      <c r="B82" s="25" t="s">
        <v>125</v>
      </c>
      <c r="C82" s="50">
        <v>875</v>
      </c>
      <c r="D82" s="50">
        <v>875</v>
      </c>
      <c r="E82" s="50">
        <v>875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18" customHeight="1">
      <c r="A83" s="16" t="s">
        <v>37</v>
      </c>
      <c r="B83" s="23" t="s">
        <v>36</v>
      </c>
      <c r="C83" s="48">
        <f>SUM(C84:C99)</f>
        <v>4012</v>
      </c>
      <c r="D83" s="48">
        <f t="shared" ref="D83:E83" si="10">SUM(D84:D99)</f>
        <v>4012</v>
      </c>
      <c r="E83" s="48">
        <f t="shared" si="10"/>
        <v>4012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8.599999999999994" customHeight="1">
      <c r="A84" s="15" t="s">
        <v>173</v>
      </c>
      <c r="B84" s="25" t="s">
        <v>191</v>
      </c>
      <c r="C84" s="50">
        <v>10</v>
      </c>
      <c r="D84" s="50">
        <v>10</v>
      </c>
      <c r="E84" s="50">
        <v>10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95.25" customHeight="1">
      <c r="A85" s="15" t="s">
        <v>174</v>
      </c>
      <c r="B85" s="25" t="s">
        <v>192</v>
      </c>
      <c r="C85" s="50">
        <v>5</v>
      </c>
      <c r="D85" s="50">
        <v>5</v>
      </c>
      <c r="E85" s="50">
        <v>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84" hidden="1" customHeight="1">
      <c r="A86" s="15" t="s">
        <v>179</v>
      </c>
      <c r="B86" s="25" t="s">
        <v>193</v>
      </c>
      <c r="C86" s="50"/>
      <c r="D86" s="50"/>
      <c r="E86" s="50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84" hidden="1" customHeight="1">
      <c r="A87" s="15" t="s">
        <v>190</v>
      </c>
      <c r="B87" s="25" t="s">
        <v>194</v>
      </c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96" hidden="1" customHeight="1">
      <c r="A88" s="15" t="s">
        <v>232</v>
      </c>
      <c r="B88" s="25" t="s">
        <v>231</v>
      </c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109.2" hidden="1">
      <c r="A89" s="15" t="s">
        <v>233</v>
      </c>
      <c r="B89" s="25" t="s">
        <v>234</v>
      </c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78" hidden="1">
      <c r="A90" s="15" t="s">
        <v>235</v>
      </c>
      <c r="B90" s="25" t="s">
        <v>236</v>
      </c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78">
      <c r="A91" s="15" t="s">
        <v>159</v>
      </c>
      <c r="B91" s="25" t="s">
        <v>195</v>
      </c>
      <c r="C91" s="50">
        <v>15</v>
      </c>
      <c r="D91" s="50">
        <v>15</v>
      </c>
      <c r="E91" s="50">
        <v>15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idden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hidden="1" customHeight="1">
      <c r="A93" s="15"/>
      <c r="B93" s="25"/>
      <c r="C93" s="50"/>
      <c r="D93" s="50"/>
      <c r="E93" s="50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33" hidden="1" customHeight="1">
      <c r="A94" s="15"/>
      <c r="B94" s="25"/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5.75" customHeight="1">
      <c r="A95" s="15" t="s">
        <v>237</v>
      </c>
      <c r="B95" s="25" t="s">
        <v>196</v>
      </c>
      <c r="C95" s="50">
        <v>50</v>
      </c>
      <c r="D95" s="50">
        <v>50</v>
      </c>
      <c r="E95" s="50">
        <v>50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78">
      <c r="A96" s="15" t="s">
        <v>162</v>
      </c>
      <c r="B96" s="25" t="s">
        <v>161</v>
      </c>
      <c r="C96" s="50">
        <v>150</v>
      </c>
      <c r="D96" s="50">
        <v>150</v>
      </c>
      <c r="E96" s="50">
        <v>150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2.4" hidden="1">
      <c r="A97" s="15" t="s">
        <v>199</v>
      </c>
      <c r="B97" s="25" t="s">
        <v>200</v>
      </c>
      <c r="C97" s="50"/>
      <c r="D97" s="50"/>
      <c r="E97" s="50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62.4">
      <c r="A98" s="15" t="s">
        <v>175</v>
      </c>
      <c r="B98" s="25" t="s">
        <v>197</v>
      </c>
      <c r="C98" s="50">
        <v>134</v>
      </c>
      <c r="D98" s="50">
        <v>134</v>
      </c>
      <c r="E98" s="50">
        <v>134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6.75" customHeight="1">
      <c r="A99" s="15" t="s">
        <v>160</v>
      </c>
      <c r="B99" s="25" t="s">
        <v>198</v>
      </c>
      <c r="C99" s="50">
        <v>3648</v>
      </c>
      <c r="D99" s="50">
        <v>3648</v>
      </c>
      <c r="E99" s="50">
        <v>3648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>
      <c r="A107" s="58" t="s">
        <v>11</v>
      </c>
      <c r="B107" s="59"/>
      <c r="C107" s="48">
        <f>C10</f>
        <v>708251</v>
      </c>
      <c r="D107" s="48">
        <f>D10</f>
        <v>723830</v>
      </c>
      <c r="E107" s="48">
        <f>E10</f>
        <v>764413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>
      <c r="A108" s="14" t="s">
        <v>30</v>
      </c>
      <c r="B108" s="24" t="s">
        <v>8</v>
      </c>
      <c r="C108" s="48">
        <f>C109+C146+C148</f>
        <v>2240423.7000000002</v>
      </c>
      <c r="D108" s="48">
        <f>D109+D146+D148</f>
        <v>1457364.4000000001</v>
      </c>
      <c r="E108" s="48">
        <f>E109+E146+E148</f>
        <v>1423351.7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2">
      <c r="A109" s="10" t="s">
        <v>31</v>
      </c>
      <c r="B109" s="21" t="s">
        <v>33</v>
      </c>
      <c r="C109" s="49">
        <f>C110+C114+C134+C142</f>
        <v>2240423.7000000002</v>
      </c>
      <c r="D109" s="49">
        <f>D114+D134+D142+D110+D146+D148</f>
        <v>1457364.4000000001</v>
      </c>
      <c r="E109" s="49">
        <f>E114+E134+E142+E110+E146+E148</f>
        <v>1423351.7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>
      <c r="A110" s="10" t="s">
        <v>135</v>
      </c>
      <c r="B110" s="21" t="s">
        <v>121</v>
      </c>
      <c r="C110" s="49">
        <f>C111+C113+C112</f>
        <v>268455.5</v>
      </c>
      <c r="D110" s="49">
        <f t="shared" ref="D110:E110" si="11">D111+D113+D112</f>
        <v>269656.7</v>
      </c>
      <c r="E110" s="49">
        <f t="shared" si="11"/>
        <v>269656.7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6.8" hidden="1">
      <c r="A111" s="11" t="s">
        <v>136</v>
      </c>
      <c r="B111" s="22" t="s">
        <v>206</v>
      </c>
      <c r="C111" s="50"/>
      <c r="D111" s="50"/>
      <c r="E111" s="50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2" hidden="1">
      <c r="A112" s="11" t="s">
        <v>220</v>
      </c>
      <c r="B112" s="22" t="s">
        <v>219</v>
      </c>
      <c r="C112" s="50"/>
      <c r="D112" s="50"/>
      <c r="E112" s="50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6.8">
      <c r="A113" s="11" t="s">
        <v>166</v>
      </c>
      <c r="B113" s="22" t="s">
        <v>167</v>
      </c>
      <c r="C113" s="50">
        <v>268455.5</v>
      </c>
      <c r="D113" s="50">
        <v>269656.7</v>
      </c>
      <c r="E113" s="50">
        <v>269656.7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2">
      <c r="A114" s="10" t="s">
        <v>207</v>
      </c>
      <c r="B114" s="21" t="s">
        <v>240</v>
      </c>
      <c r="C114" s="51">
        <f>SUM(C115:C133)</f>
        <v>1283331</v>
      </c>
      <c r="D114" s="51">
        <f>SUM(D115:D133)</f>
        <v>543737.5</v>
      </c>
      <c r="E114" s="51">
        <f>SUM(E115:E133)</f>
        <v>508457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09.2" hidden="1">
      <c r="A115" s="11" t="s">
        <v>155</v>
      </c>
      <c r="B115" s="37" t="s">
        <v>156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2">
      <c r="A116" s="11" t="s">
        <v>215</v>
      </c>
      <c r="B116" s="37" t="s">
        <v>216</v>
      </c>
      <c r="C116" s="44">
        <v>241923.5</v>
      </c>
      <c r="D116" s="44">
        <v>177576.4</v>
      </c>
      <c r="E116" s="44">
        <v>22934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3.6">
      <c r="A117" s="11" t="s">
        <v>155</v>
      </c>
      <c r="B117" s="37" t="s">
        <v>221</v>
      </c>
      <c r="C117" s="44">
        <v>7800.9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209</v>
      </c>
      <c r="B118" s="37" t="s">
        <v>210</v>
      </c>
      <c r="C118" s="44">
        <v>11248.9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" hidden="1">
      <c r="A119" s="11" t="s">
        <v>201</v>
      </c>
      <c r="B119" s="37" t="s">
        <v>202</v>
      </c>
      <c r="C119" s="44"/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2.4" hidden="1">
      <c r="A120" s="11" t="s">
        <v>217</v>
      </c>
      <c r="B120" s="37" t="s">
        <v>218</v>
      </c>
      <c r="C120" s="44"/>
      <c r="D120" s="44"/>
      <c r="E120" s="44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31.2" hidden="1">
      <c r="A121" s="11" t="s">
        <v>241</v>
      </c>
      <c r="B121" s="37" t="s">
        <v>242</v>
      </c>
      <c r="C121" s="44"/>
      <c r="D121" s="44"/>
      <c r="E121" s="44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46.8">
      <c r="A122" s="11" t="s">
        <v>258</v>
      </c>
      <c r="B122" s="37" t="s">
        <v>260</v>
      </c>
      <c r="C122" s="44">
        <v>25997.3</v>
      </c>
      <c r="D122" s="44">
        <v>0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71.25" customHeight="1">
      <c r="A123" s="11" t="s">
        <v>259</v>
      </c>
      <c r="B123" s="43" t="s">
        <v>171</v>
      </c>
      <c r="C123" s="44">
        <v>19924.2</v>
      </c>
      <c r="D123" s="44">
        <v>17585.099999999999</v>
      </c>
      <c r="E123" s="44">
        <v>16554.400000000001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5" customFormat="1" ht="71.25" customHeight="1">
      <c r="A124" s="11" t="s">
        <v>261</v>
      </c>
      <c r="B124" s="43" t="s">
        <v>262</v>
      </c>
      <c r="C124" s="44">
        <v>0</v>
      </c>
      <c r="D124" s="44">
        <v>50700.7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46" customFormat="1" ht="31.2">
      <c r="A125" s="42" t="s">
        <v>137</v>
      </c>
      <c r="B125" s="43" t="s">
        <v>132</v>
      </c>
      <c r="C125" s="44">
        <v>0</v>
      </c>
      <c r="D125" s="44">
        <v>677.7</v>
      </c>
      <c r="E125" s="44">
        <v>677.7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 hidden="1">
      <c r="A126" s="42" t="s">
        <v>138</v>
      </c>
      <c r="B126" s="43" t="s">
        <v>147</v>
      </c>
      <c r="C126" s="44">
        <v>0</v>
      </c>
      <c r="D126" s="44">
        <v>0</v>
      </c>
      <c r="E126" s="44">
        <v>0</v>
      </c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46" customFormat="1" ht="31.2">
      <c r="A127" s="42" t="s">
        <v>139</v>
      </c>
      <c r="B127" s="43" t="s">
        <v>131</v>
      </c>
      <c r="C127" s="44">
        <v>3617</v>
      </c>
      <c r="D127" s="44">
        <v>0</v>
      </c>
      <c r="E127" s="44">
        <v>4202.5</v>
      </c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</row>
    <row r="128" spans="1:66" s="5" customFormat="1" ht="31.2">
      <c r="A128" s="11" t="s">
        <v>140</v>
      </c>
      <c r="B128" s="37" t="s">
        <v>168</v>
      </c>
      <c r="C128" s="44">
        <v>5922</v>
      </c>
      <c r="D128" s="44">
        <v>5690.3</v>
      </c>
      <c r="E128" s="44">
        <v>5463.5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46.8">
      <c r="A129" s="11" t="s">
        <v>263</v>
      </c>
      <c r="B129" s="37" t="s">
        <v>264</v>
      </c>
      <c r="C129" s="44">
        <v>184.8</v>
      </c>
      <c r="D129" s="44">
        <v>0</v>
      </c>
      <c r="E129" s="44">
        <v>0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ht="31.2">
      <c r="A130" s="11" t="s">
        <v>243</v>
      </c>
      <c r="B130" s="37" t="s">
        <v>244</v>
      </c>
      <c r="C130" s="44">
        <v>18</v>
      </c>
      <c r="D130" s="44">
        <v>0</v>
      </c>
      <c r="E130" s="44">
        <v>0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 ht="31.2">
      <c r="A131" s="11" t="s">
        <v>211</v>
      </c>
      <c r="B131" s="37" t="s">
        <v>212</v>
      </c>
      <c r="C131" s="44">
        <v>328522.5</v>
      </c>
      <c r="D131" s="44">
        <v>0</v>
      </c>
      <c r="E131" s="44">
        <v>138086.9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5" customFormat="1" ht="46.8">
      <c r="A132" s="11" t="s">
        <v>238</v>
      </c>
      <c r="B132" s="37" t="s">
        <v>239</v>
      </c>
      <c r="C132" s="44">
        <v>0</v>
      </c>
      <c r="D132" s="44">
        <v>12000</v>
      </c>
      <c r="E132" s="44">
        <v>0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</row>
    <row r="133" spans="1:66" s="5" customFormat="1">
      <c r="A133" s="11" t="s">
        <v>141</v>
      </c>
      <c r="B133" s="25" t="s">
        <v>103</v>
      </c>
      <c r="C133" s="44">
        <v>638171.9</v>
      </c>
      <c r="D133" s="44">
        <v>279507.3</v>
      </c>
      <c r="E133" s="44">
        <v>320538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</row>
    <row r="134" spans="1:66" s="5" customFormat="1">
      <c r="A134" s="10" t="s">
        <v>205</v>
      </c>
      <c r="B134" s="21" t="s">
        <v>208</v>
      </c>
      <c r="C134" s="51">
        <f>SUM(C135:C141)</f>
        <v>660632.5</v>
      </c>
      <c r="D134" s="51">
        <f>SUM(D135:D141)</f>
        <v>642614.20000000007</v>
      </c>
      <c r="E134" s="51">
        <f>SUM(E135:E141)</f>
        <v>643882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</row>
    <row r="135" spans="1:66" s="13" customFormat="1" ht="30.6" customHeight="1">
      <c r="A135" s="11" t="s">
        <v>169</v>
      </c>
      <c r="B135" s="25" t="s">
        <v>64</v>
      </c>
      <c r="C135" s="44">
        <v>613963.4</v>
      </c>
      <c r="D135" s="44">
        <v>595511</v>
      </c>
      <c r="E135" s="44">
        <v>596451.80000000005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2.4">
      <c r="A136" s="11" t="s">
        <v>142</v>
      </c>
      <c r="B136" s="25" t="s">
        <v>116</v>
      </c>
      <c r="C136" s="44">
        <v>5.5</v>
      </c>
      <c r="D136" s="44">
        <v>36.4</v>
      </c>
      <c r="E136" s="44">
        <v>5.4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93.6" hidden="1">
      <c r="A137" s="11" t="s">
        <v>143</v>
      </c>
      <c r="B137" s="25" t="s">
        <v>113</v>
      </c>
      <c r="C137" s="44"/>
      <c r="D137" s="44"/>
      <c r="E137" s="44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62.4" hidden="1">
      <c r="A138" s="15" t="s">
        <v>144</v>
      </c>
      <c r="B138" s="25" t="s">
        <v>128</v>
      </c>
      <c r="C138" s="44"/>
      <c r="D138" s="44"/>
      <c r="E138" s="44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62.4">
      <c r="A139" s="15" t="s">
        <v>213</v>
      </c>
      <c r="B139" s="25" t="s">
        <v>214</v>
      </c>
      <c r="C139" s="44">
        <v>3297</v>
      </c>
      <c r="D139" s="44">
        <v>3347</v>
      </c>
      <c r="E139" s="44">
        <v>3407.6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109.2">
      <c r="A140" s="15" t="s">
        <v>180</v>
      </c>
      <c r="B140" s="25" t="s">
        <v>222</v>
      </c>
      <c r="C140" s="44">
        <v>39308.400000000001</v>
      </c>
      <c r="D140" s="44">
        <v>39667.300000000003</v>
      </c>
      <c r="E140" s="44">
        <v>39964.699999999997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30.75" customHeight="1">
      <c r="A141" s="15" t="s">
        <v>176</v>
      </c>
      <c r="B141" s="25" t="s">
        <v>223</v>
      </c>
      <c r="C141" s="44">
        <v>4058.2</v>
      </c>
      <c r="D141" s="44">
        <v>4052.5</v>
      </c>
      <c r="E141" s="44">
        <v>4052.5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5" customFormat="1" ht="18" customHeight="1">
      <c r="A142" s="10" t="s">
        <v>203</v>
      </c>
      <c r="B142" s="21" t="s">
        <v>204</v>
      </c>
      <c r="C142" s="49">
        <f>C143+C144+C145</f>
        <v>28004.7</v>
      </c>
      <c r="D142" s="49">
        <f t="shared" ref="D142:E142" si="12">D143+D144+D145</f>
        <v>1356</v>
      </c>
      <c r="E142" s="49">
        <f t="shared" si="12"/>
        <v>1356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62.4">
      <c r="A143" s="11" t="s">
        <v>145</v>
      </c>
      <c r="B143" s="25" t="s">
        <v>104</v>
      </c>
      <c r="C143" s="39">
        <f>21553.9+4055.3</f>
        <v>25609.200000000001</v>
      </c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140.4">
      <c r="A144" s="11" t="s">
        <v>266</v>
      </c>
      <c r="B144" s="25" t="s">
        <v>267</v>
      </c>
      <c r="C144" s="44">
        <v>1356</v>
      </c>
      <c r="D144" s="44">
        <v>1356</v>
      </c>
      <c r="E144" s="44">
        <v>1356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13" customFormat="1" ht="31.2">
      <c r="A145" s="11" t="s">
        <v>146</v>
      </c>
      <c r="B145" s="37" t="s">
        <v>85</v>
      </c>
      <c r="C145" s="50">
        <v>1039.5</v>
      </c>
      <c r="D145" s="50"/>
      <c r="E145" s="50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</row>
    <row r="146" spans="1:66" s="5" customFormat="1" ht="31.2" hidden="1">
      <c r="A146" s="10" t="s">
        <v>152</v>
      </c>
      <c r="B146" s="21" t="s">
        <v>115</v>
      </c>
      <c r="C146" s="49">
        <f>C147</f>
        <v>0</v>
      </c>
      <c r="D146" s="49">
        <f t="shared" ref="D146:E146" si="13">D147</f>
        <v>0</v>
      </c>
      <c r="E146" s="49">
        <f t="shared" si="13"/>
        <v>0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 ht="46.8" hidden="1">
      <c r="A147" s="11" t="s">
        <v>151</v>
      </c>
      <c r="B147" s="25" t="s">
        <v>114</v>
      </c>
      <c r="C147" s="50"/>
      <c r="D147" s="50"/>
      <c r="E147" s="50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31.2" hidden="1">
      <c r="A148" s="10" t="s">
        <v>154</v>
      </c>
      <c r="B148" s="21" t="s">
        <v>130</v>
      </c>
      <c r="C148" s="49">
        <f>C149</f>
        <v>0</v>
      </c>
      <c r="D148" s="49">
        <f t="shared" ref="D148:E148" si="14">D149</f>
        <v>0</v>
      </c>
      <c r="E148" s="49">
        <f t="shared" si="14"/>
        <v>0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49" spans="1:66" s="5" customFormat="1" ht="46.8" hidden="1">
      <c r="A149" s="11" t="s">
        <v>153</v>
      </c>
      <c r="B149" s="25" t="s">
        <v>129</v>
      </c>
      <c r="C149" s="39"/>
      <c r="D149" s="50"/>
      <c r="E149" s="50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</row>
    <row r="150" spans="1:66" s="5" customFormat="1">
      <c r="A150" s="58" t="s">
        <v>10</v>
      </c>
      <c r="B150" s="59"/>
      <c r="C150" s="48">
        <f>C108</f>
        <v>2240423.7000000002</v>
      </c>
      <c r="D150" s="48">
        <f>D108</f>
        <v>1457364.4000000001</v>
      </c>
      <c r="E150" s="48">
        <f>E108</f>
        <v>1423351.7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27.75" customHeight="1" thickBot="1">
      <c r="A151" s="56" t="s">
        <v>9</v>
      </c>
      <c r="B151" s="57"/>
      <c r="C151" s="52">
        <f>C107+C108</f>
        <v>2948674.7</v>
      </c>
      <c r="D151" s="52">
        <f>D107+D108</f>
        <v>2181194.4000000004</v>
      </c>
      <c r="E151" s="52">
        <f>E107+E108</f>
        <v>2187764.7000000002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3" spans="1:66">
      <c r="D153" s="4"/>
      <c r="E153" s="4"/>
    </row>
    <row r="154" spans="1:66">
      <c r="D154" s="4"/>
      <c r="E154" s="4"/>
      <c r="F154" s="4"/>
    </row>
  </sheetData>
  <mergeCells count="9">
    <mergeCell ref="C1:E1"/>
    <mergeCell ref="C2:E2"/>
    <mergeCell ref="A4:E4"/>
    <mergeCell ref="A151:B151"/>
    <mergeCell ref="A107:B107"/>
    <mergeCell ref="A6:A8"/>
    <mergeCell ref="B6:B8"/>
    <mergeCell ref="A150:B150"/>
    <mergeCell ref="C6:E7"/>
  </mergeCells>
  <phoneticPr fontId="0" type="noConversion"/>
  <pageMargins left="0.98425196850393704" right="0.19685039370078741" top="0.39370078740157483" bottom="0.39370078740157483" header="0.27559055118110237" footer="0"/>
  <pageSetup paperSize="9" scale="6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2025-02-27T14:16:48Z</cp:lastPrinted>
  <dcterms:created xsi:type="dcterms:W3CDTF">2003-11-13T13:05:02Z</dcterms:created>
  <dcterms:modified xsi:type="dcterms:W3CDTF">2025-02-27T14:19:51Z</dcterms:modified>
</cp:coreProperties>
</file>