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480" yWindow="1365" windowWidth="11370" windowHeight="6705"/>
  </bookViews>
  <sheets>
    <sheet name="2025-2027" sheetId="6" r:id="rId1"/>
  </sheets>
  <definedNames>
    <definedName name="_xlnm.Print_Titles" localSheetId="0">'2025-2027'!$6:$9</definedName>
    <definedName name="_xlnm.Print_Area" localSheetId="0">'2025-2027'!$A$1:$E$151</definedName>
  </definedNames>
  <calcPr calcId="144525"/>
</workbook>
</file>

<file path=xl/calcChain.xml><?xml version="1.0" encoding="utf-8"?>
<calcChain xmlns="http://schemas.openxmlformats.org/spreadsheetml/2006/main">
  <c r="C143" i="6" l="1"/>
  <c r="D142" i="6"/>
  <c r="E142" i="6"/>
  <c r="C142" i="6"/>
  <c r="D134" i="6" l="1"/>
  <c r="E134" i="6"/>
  <c r="C134" i="6"/>
  <c r="D12" i="6" l="1"/>
  <c r="E12" i="6"/>
  <c r="C12" i="6"/>
  <c r="D148" i="6" l="1"/>
  <c r="E148" i="6"/>
  <c r="C148" i="6"/>
  <c r="C114" i="6" l="1"/>
  <c r="D146" i="6"/>
  <c r="E146" i="6"/>
  <c r="C146" i="6"/>
  <c r="D83" i="6" l="1"/>
  <c r="E83" i="6"/>
  <c r="C83" i="6"/>
  <c r="D58" i="6" l="1"/>
  <c r="E58" i="6"/>
  <c r="C58" i="6"/>
  <c r="D110" i="6"/>
  <c r="E110" i="6"/>
  <c r="C110" i="6"/>
  <c r="C109" i="6" l="1"/>
  <c r="C108" i="6" s="1"/>
  <c r="D44" i="6"/>
  <c r="E44" i="6"/>
  <c r="C44" i="6"/>
  <c r="D46" i="6"/>
  <c r="E46" i="6"/>
  <c r="C46" i="6"/>
  <c r="C34" i="6"/>
  <c r="D34" i="6"/>
  <c r="E34" i="6"/>
  <c r="C41" i="6" l="1"/>
  <c r="D41" i="6"/>
  <c r="E41" i="6"/>
  <c r="D56" i="6"/>
  <c r="E56" i="6"/>
  <c r="C56" i="6"/>
  <c r="D51" i="6" l="1"/>
  <c r="E51" i="6"/>
  <c r="C51" i="6"/>
  <c r="E72" i="6" l="1"/>
  <c r="D72" i="6"/>
  <c r="C72" i="6"/>
  <c r="E62" i="6"/>
  <c r="D62" i="6"/>
  <c r="C62" i="6"/>
  <c r="D114" i="6" l="1"/>
  <c r="E114" i="6" l="1"/>
  <c r="C70" i="6" l="1"/>
  <c r="C29" i="6" l="1"/>
  <c r="D29" i="6" l="1"/>
  <c r="E70" i="6" l="1"/>
  <c r="D70" i="6"/>
  <c r="C49" i="6"/>
  <c r="C76" i="6"/>
  <c r="C36" i="6"/>
  <c r="C28" i="6" s="1"/>
  <c r="C79" i="6"/>
  <c r="C75" i="6" l="1"/>
  <c r="D49" i="6" l="1"/>
  <c r="E49" i="6"/>
  <c r="D79" i="6" l="1"/>
  <c r="E79" i="6"/>
  <c r="D76" i="6"/>
  <c r="E76" i="6"/>
  <c r="E69" i="6"/>
  <c r="D61" i="6"/>
  <c r="E61" i="6"/>
  <c r="D48" i="6"/>
  <c r="E48" i="6"/>
  <c r="D36" i="6"/>
  <c r="D28" i="6" s="1"/>
  <c r="E36" i="6"/>
  <c r="E29" i="6"/>
  <c r="D23" i="6"/>
  <c r="D22" i="6" s="1"/>
  <c r="E23" i="6"/>
  <c r="E22" i="6" s="1"/>
  <c r="D11" i="6"/>
  <c r="E11" i="6"/>
  <c r="C61" i="6"/>
  <c r="C48" i="6"/>
  <c r="C23" i="6"/>
  <c r="C22" i="6" s="1"/>
  <c r="C42" i="6"/>
  <c r="C11" i="6"/>
  <c r="C105" i="6"/>
  <c r="C104" i="6" s="1"/>
  <c r="C39" i="6"/>
  <c r="E28" i="6" l="1"/>
  <c r="E75" i="6"/>
  <c r="E109" i="6"/>
  <c r="E108" i="6" s="1"/>
  <c r="D75" i="6"/>
  <c r="D69" i="6"/>
  <c r="C69" i="6"/>
  <c r="D109" i="6"/>
  <c r="D108" i="6" s="1"/>
  <c r="C150" i="6" l="1"/>
  <c r="D150" i="6"/>
  <c r="E150" i="6"/>
  <c r="C10" i="6"/>
  <c r="C107" i="6" s="1"/>
  <c r="C151" i="6" s="1"/>
  <c r="E10" i="6"/>
  <c r="E107" i="6" s="1"/>
  <c r="D10" i="6"/>
  <c r="D107" i="6" s="1"/>
  <c r="D151" i="6" l="1"/>
  <c r="E151" i="6"/>
</calcChain>
</file>

<file path=xl/sharedStrings.xml><?xml version="1.0" encoding="utf-8"?>
<sst xmlns="http://schemas.openxmlformats.org/spreadsheetml/2006/main" count="276" uniqueCount="269">
  <si>
    <t>Сумма, тыс. рублей</t>
  </si>
  <si>
    <t>Налог на доходы физических лиц</t>
  </si>
  <si>
    <t>Налоги на совокупный доход</t>
  </si>
  <si>
    <t>Плата за негативное воздействие на окружающую среду</t>
  </si>
  <si>
    <t>Единый сельскохозяйственный налог</t>
  </si>
  <si>
    <t>Налоги на прибыль, доходы</t>
  </si>
  <si>
    <t>Доходы от использования имущества, находящегося в государственной и муниципальной собственности</t>
  </si>
  <si>
    <t>Платежи при  пользовании природными ресурсами</t>
  </si>
  <si>
    <t>Безвозмездные поступления</t>
  </si>
  <si>
    <t>ВСЕГО ДОХОДОВ:</t>
  </si>
  <si>
    <t>Итого безвозмездных поступлений:</t>
  </si>
  <si>
    <t>Итого  собственных доходов:</t>
  </si>
  <si>
    <t>Прочие неналоговые доходы бюджетов муниципальных районов</t>
  </si>
  <si>
    <t>Транспортный налог</t>
  </si>
  <si>
    <t>Код бюджетной классификации Российской Федерации</t>
  </si>
  <si>
    <t>Транспортный налог с физических лиц</t>
  </si>
  <si>
    <t>Доходы от продажи материальных и нематериальных активов</t>
  </si>
  <si>
    <t>1 01 00000 00 0000 000</t>
  </si>
  <si>
    <t>1 00 00000 00 0000 000</t>
  </si>
  <si>
    <t>1 01 02000 01 0000 110</t>
  </si>
  <si>
    <t xml:space="preserve">1 05 00000 00 0000 000 </t>
  </si>
  <si>
    <t>1 05 03000 01 0000 110</t>
  </si>
  <si>
    <t>1 06 04000 02 0000 110</t>
  </si>
  <si>
    <t>1 06 04012 02 0000 110</t>
  </si>
  <si>
    <t xml:space="preserve">1 11 00000 00 0000 000 </t>
  </si>
  <si>
    <t>1 11 05000 00 0000 120</t>
  </si>
  <si>
    <t>1 12 01000 01 0000 120</t>
  </si>
  <si>
    <t>1 13 00000 00 0000 000</t>
  </si>
  <si>
    <t>1 14 00000 00 0000 000</t>
  </si>
  <si>
    <t>1 17 05050 05 0000 180</t>
  </si>
  <si>
    <t>2 00 00000 00 0000 000</t>
  </si>
  <si>
    <t>2 02 00000 00 0000 000</t>
  </si>
  <si>
    <t xml:space="preserve">Прочие неналоговые доходы </t>
  </si>
  <si>
    <t>Безвозмездные поступления  от других бюджетов бюджетной системы Российской Федерации</t>
  </si>
  <si>
    <t>1 17 05000 00 0000 180</t>
  </si>
  <si>
    <t>1 14 06000 00 0000 430</t>
  </si>
  <si>
    <t>Штрафы, санкции, возмещение ущерба</t>
  </si>
  <si>
    <t>1 16 00000 00 0000 000</t>
  </si>
  <si>
    <t>1 14 06025 05 0000 430</t>
  </si>
  <si>
    <t>1 01 02010 01 0000 110</t>
  </si>
  <si>
    <t>1 01 02030 01 0000 110</t>
  </si>
  <si>
    <t>1 01 02040 01 0000 110</t>
  </si>
  <si>
    <t>1 08 00000 00 0000 000</t>
  </si>
  <si>
    <t>Государственная пошлина</t>
  </si>
  <si>
    <t>1 08 07000 01 0000 110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</si>
  <si>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</si>
  <si>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</si>
  <si>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</si>
  <si>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1 17 00000 00 0000 000</t>
  </si>
  <si>
    <t>Прочие неналоговые доходы</t>
  </si>
  <si>
    <t>1 05 02020 02 0000 110</t>
  </si>
  <si>
    <t>1 05 03010 01 0000 110</t>
  </si>
  <si>
    <t>1 05 03020 01 0000 110</t>
  </si>
  <si>
    <t>Единый сельскохозяйственный налог (за налоговые периоды, истекшие до 1 января 2011 года)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</si>
  <si>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</si>
  <si>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1 12 01010 01 0000 120</t>
  </si>
  <si>
    <t>Доходы от оказания платных услуг (работ)  и компенсации затрат государства</t>
  </si>
  <si>
    <t>1 13 02995 05 0000 130</t>
  </si>
  <si>
    <t>Прочие доходы от компенсации затрат бюджетов муниципальных районов</t>
  </si>
  <si>
    <t>1 13 02000 00 0000 130</t>
  </si>
  <si>
    <t>Доходы от компенсации затрат государства</t>
  </si>
  <si>
    <t>1 14 02053 05 0000 410</t>
  </si>
  <si>
    <t>1 12 00000 00 0000 000</t>
  </si>
  <si>
    <t>1 14 02000 00 0000 000</t>
  </si>
  <si>
    <t>Субвенции бюджетам муниципальных районов на выполнение передаваемых полномочий субъектов Российской Федерации</t>
  </si>
  <si>
    <t>1 01 02020 01 0000 110</t>
  </si>
  <si>
    <t>1 08 07150 01 0000 110</t>
  </si>
  <si>
    <t>Государственная пошлина за выдачу разрешения на установку рекламной конструкции</t>
  </si>
  <si>
    <t>1 12 01030 01 0000 120</t>
  </si>
  <si>
    <t>Плата за выбросы загрязняющих веществ в водные объекты</t>
  </si>
  <si>
    <t>1 05 04000 02 0000 110</t>
  </si>
  <si>
    <t>Налог, взимаемый в связи с применением патентной системы налогообложения</t>
  </si>
  <si>
    <t>1 05 04020 02 0000 110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</si>
  <si>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</si>
  <si>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</si>
  <si>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</si>
  <si>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</si>
  <si>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1 11 01000 00 0000 120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</si>
  <si>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</si>
  <si>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</si>
  <si>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1 14 02053 05 0000 440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</si>
  <si>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</si>
  <si>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Единый налог на вмененный доход для отдельных видов деятельности (за налоговые  периоды, истекшие до 1 января 2011 года)</t>
  </si>
  <si>
    <t>1 11 01050 05 0000 120</t>
  </si>
  <si>
    <t>1 11 05025 05 0000 120</t>
  </si>
  <si>
    <t>Прочие межбюджетные трансферты, передаваемые бюджетам муниципальных районов</t>
  </si>
  <si>
    <t>1 11 05035 05 0000 120</t>
  </si>
  <si>
    <t>1 11 05075 05 0000 120</t>
  </si>
  <si>
    <t>1 05 01000 00 0000 110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</si>
  <si>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</si>
  <si>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</si>
  <si>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1 05 01050 01 0000 110</t>
  </si>
  <si>
    <t>Минимальный налог, зачисляемый в бюджеты субъектов Российской Федерации</t>
  </si>
  <si>
    <t>1 08 03000 01 0000 110</t>
  </si>
  <si>
    <t>Государственная пошлина по делам, рассматриваемым в судах общей юрисдикции, мировыми судьями</t>
  </si>
  <si>
    <t>1 08 03010 01 0000 110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</si>
  <si>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</si>
  <si>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1 13 01000 00 0000 130</t>
  </si>
  <si>
    <t>Доходы от оказания платных услуг (работ)</t>
  </si>
  <si>
    <t>1 13 01995 05 0000 130</t>
  </si>
  <si>
    <t>Прочие доходы от оказания платных услуг (работ) получателями средств бюджетов муниципальных районов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</si>
  <si>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</si>
  <si>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Доходы от сдачи в аренду имущества, составляющего казну муниципальных районов (за исключением земельных участков)</t>
  </si>
  <si>
    <t>Прочие субсидии бюджетам муниципальных районов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</si>
  <si>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</si>
  <si>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1 05 01011 01 0000 110</t>
  </si>
  <si>
    <t>1 05 01021 01 0000 110</t>
  </si>
  <si>
    <t>1 11 09045 05 0000 120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</si>
  <si>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</si>
  <si>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</si>
  <si>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1 11 09000 00 0000 120</t>
  </si>
  <si>
    <t>1 12 01020 01 0000 120</t>
  </si>
  <si>
    <t>Плата за выбросы загрязняющих веществ в атмосферный воздух передвижными объектами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</si>
  <si>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</si>
  <si>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Поступления от денежных пожертвований, предоставляемых негосударственными организациями получателям средств бюджетов муниципальных районов</t>
  </si>
  <si>
    <t>Безвозмездные поступления от негосударственных организаций в бюджеты муниципальных районов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</si>
  <si>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</si>
  <si>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1 11 05013 05 0000 120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</si>
  <si>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</si>
  <si>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1 14 06013 05 0000 430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</si>
  <si>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</si>
  <si>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Дотации бюджетам бюджетной системы Российской Федерации</t>
  </si>
  <si>
    <t>Наименование групп, подгрупп и статей доходов</t>
  </si>
  <si>
    <t>НАЛОГОВЫЕ И НЕНАЛОГОВЫЕ ДОХОДЫ</t>
  </si>
  <si>
    <t>1 14 06313 05 0000 430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</si>
  <si>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</si>
  <si>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1 12 01041 01 0000 120</t>
  </si>
  <si>
    <t>Плата за размещение отходов производства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</si>
  <si>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24 ноября 1995 года N 181-ФЗ "О социальной защите инвалидов в Российской Федерации"</t>
  </si>
  <si>
    <t>Поступления от денежных пожертвований, предоставляемых физическими лицами получателям средств бюджетов муниципальных районов</t>
  </si>
  <si>
    <t>Прочие безвозмездные поступления в бюджеты муниципальных районов</t>
  </si>
  <si>
    <t>Субсидия бюджетам муниципальных районов на поддержку отрасли культуры</t>
  </si>
  <si>
    <t>Субсидии бюджетам муниципальных районов на реализацию мероприятий по обеспечению жильем молодых семей</t>
  </si>
  <si>
    <t>1 11 05313 05 0000 120</t>
  </si>
  <si>
    <t>Плата по соглашениям об установлении сервитута, заключенным органами местного самоуправления муниципальных районов,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</si>
  <si>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2 02 10000 00 0000 150</t>
  </si>
  <si>
    <t>2 02 15001 05 0000 150</t>
  </si>
  <si>
    <t>2 02 25497 05 0000 150</t>
  </si>
  <si>
    <t>2 02 25511 05 0000 150</t>
  </si>
  <si>
    <t>2 02 25519 05 0000 150</t>
  </si>
  <si>
    <t>2 02 25555 05 0000 150</t>
  </si>
  <si>
    <t>2 02 29999 05 0000 150</t>
  </si>
  <si>
    <t>2 02 35120 05 0000 150</t>
  </si>
  <si>
    <t>2 02 35134 05 0000 150</t>
  </si>
  <si>
    <t>2 02 35176 05 0000 150</t>
  </si>
  <si>
    <t>2 02 40014 05 0000 150</t>
  </si>
  <si>
    <t>2 02 49999 05 0000 150</t>
  </si>
  <si>
    <t>Субсидии бюджетам муниципальных районов на проведение комплексных кадастровых работ</t>
  </si>
  <si>
    <t>1 03 02241 01 0000 110</t>
  </si>
  <si>
    <t>1 03 02251 01 0000 110</t>
  </si>
  <si>
    <t>1 03 02261 01 0000 110</t>
  </si>
  <si>
    <t>2 04 05020 05 0000 150</t>
  </si>
  <si>
    <t>2 04 05000 05 0000 150</t>
  </si>
  <si>
    <t>2 07 05020 05 0000 150</t>
  </si>
  <si>
    <t>2 07 05000 05 0000 150</t>
  </si>
  <si>
    <t>2 02 20299 05 0000 150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</si>
  <si>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</si>
  <si>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1 12 01042 01 0000 120</t>
  </si>
  <si>
    <t>Плата за размещение твердых коммунальных отходов</t>
  </si>
  <si>
    <t>1 16 01203 01 0000 140</t>
  </si>
  <si>
    <t>1 16 11050 01 0000 140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</si>
  <si>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</si>
  <si>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1 16 07010 05 0000 140</t>
  </si>
  <si>
    <t>1 03 02231 01 0000 110</t>
  </si>
  <si>
    <t xml:space="preserve">Налог, взимаемый в связи с применением патентной системы налогообложения, зачисляемый в бюджеты муниципальных районов 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</si>
  <si>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</si>
  <si>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2 02 15009 05 0000 150</t>
  </si>
  <si>
    <t>Дотации бюджетам муниципальных районов на частичную компенсацию дополнительных расходов на повышение оплаты труда работников бюджетной сферы и иные цели</t>
  </si>
  <si>
    <t>Субсидии бюджетам муниципальных районов на реализацию программ формирования современной городской среды</t>
  </si>
  <si>
    <t>2 02 30024 05 0000 150</t>
  </si>
  <si>
    <t>Плата за сбросы загрязняющих веществ в водные объекты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</si>
  <si>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</si>
  <si>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Доходы, поступающие в порядке возмещения расходов, понесенных в связи с эксплуатацией имущества муниципальных районов</t>
  </si>
  <si>
    <t>1 16 01053 01 0000 140</t>
  </si>
  <si>
    <t>1 16 01063 01 0000 140</t>
  </si>
  <si>
    <t>1 16 10123 01 0000 140</t>
  </si>
  <si>
    <t>2 02 36900 05 0000 150</t>
  </si>
  <si>
    <t>1 11 05300 00 0000 120</t>
  </si>
  <si>
    <t>1 01 02080 01 0000 110</t>
  </si>
  <si>
    <t>1 16 01073 01 0000 140</t>
  </si>
  <si>
    <t>2 02 35303 05 0000 150</t>
  </si>
  <si>
    <t>2025 год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</si>
  <si>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</si>
  <si>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</si>
  <si>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</si>
  <si>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</si>
  <si>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</si>
  <si>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 xml:space="preserve">Плата за выбросы загрязняющих веществ в атмосферный воздух стационарными объектами 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</si>
  <si>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</si>
  <si>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</si>
  <si>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>1 16 01083 01 0000 140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</si>
  <si>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</si>
  <si>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</si>
  <si>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</si>
  <si>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</si>
  <si>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</si>
  <si>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</si>
  <si>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</si>
  <si>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</si>
  <si>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1 16 07090 05 0000 140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</si>
  <si>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</si>
  <si>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2 02 25098 05 0000 150</t>
  </si>
  <si>
    <t>Субсидии бюджетам муниципальных районов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</si>
  <si>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2 02 40000 00 0000 150</t>
  </si>
  <si>
    <t xml:space="preserve">Иные межбюджетные трансферты </t>
  </si>
  <si>
    <t>2 02 30000 00 0000 150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</si>
  <si>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</si>
  <si>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2 02 20000 00 0000 150</t>
  </si>
  <si>
    <t>Субвенции  бюджетам  бюджетной системы Российской Федерации</t>
  </si>
  <si>
    <t>2 02 20302 05 0000 150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</si>
  <si>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</si>
  <si>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2 02 25750 05 0000 150</t>
  </si>
  <si>
    <t>Субсидии бюджетам муниципальных районов на реализацию мероприятий по модернизации школьных систем образования</t>
  </si>
  <si>
    <t>2 02 35179 05 0000 150</t>
  </si>
  <si>
    <t>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</si>
  <si>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2 02 20077 05 0000 150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</si>
  <si>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</si>
  <si>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2 02 25213 05 0000 150</t>
  </si>
  <si>
    <t>Субсидии бюджетам муниципальных районов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</si>
  <si>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Дотации бюджетам муниципальных районов на поддержку мер по обеспечению сбалансированности бюджетов</t>
  </si>
  <si>
    <t>2 02 15002 05 0000 150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</si>
  <si>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</si>
  <si>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</si>
  <si>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Единая субвенция бюджетам муниципальных районов из бюджета субъекта Российской Федерации</t>
  </si>
  <si>
    <t>1 11 09080 05 0000 120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</si>
  <si>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районов, и на землях или земельных участках, государственная собственность на которые не разграничена</t>
  </si>
  <si>
    <t>2026 год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</si>
  <si>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</si>
  <si>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1 01 02130 01 0000 110</t>
  </si>
  <si>
    <t>1 01 02140 01 0000 110</t>
  </si>
  <si>
    <t>1 13 02065 05 0000 130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</si>
  <si>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</si>
  <si>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1 16 01143 01 0000 140</t>
  </si>
  <si>
    <t>1 16 01153 01 0000 140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</si>
  <si>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</si>
  <si>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1 16 01193 01 0000 140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</si>
  <si>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</si>
  <si>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1 16 02020 02 0000 140</t>
  </si>
  <si>
    <t>2 02 25753 05 0000 150</t>
  </si>
  <si>
    <t>Субсидии бюджетам муниципальных районов на софинансирование закупки и монтажа оборудования для создания "умных" спортивных площадок</t>
  </si>
  <si>
    <t>Субсидии бюджетам бюджетной системы Российской Федерации (межбюджетные субсидии)</t>
  </si>
  <si>
    <t>2 02 25243 05 0000 150</t>
  </si>
  <si>
    <t>Субсидии бюджетам муниципальных районов на строительство и реконструкцию (модернизацию) объектов питьевого водоснабжения</t>
  </si>
  <si>
    <t>2 02 25599 05 0000 150</t>
  </si>
  <si>
    <t>Субсидии бюджетам муниципальных районов на подготовку проектов межевания земельных участков и на проведение кадастровых работ</t>
  </si>
  <si>
    <t>Объем доходов бюджета Череповецкого муниципального района, формируемый за счет налоговых и неналоговых доходов, а также безвозмездных поступлений на 2025 год и плановый период 2026 и 2027 годов</t>
  </si>
  <si>
    <t>2027 год</t>
  </si>
  <si>
    <t>1 01 02150 01 0000 110</t>
  </si>
  <si>
    <t>Налог на доходы физических лиц 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</t>
  </si>
  <si>
    <t>1 01 02160 01 0000 110</t>
  </si>
  <si>
    <t>Налог на доходы физических лиц в части суммы налога, превышающей 3 402 тысячи рублей, относящейся к части налоговой базы, превышающей 20 миллионов рублей и составляющей не более 50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</si>
  <si>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 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</si>
  <si>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</si>
  <si>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</si>
  <si>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</si>
  <si>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</si>
  <si>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</si>
  <si>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тысяч рублей за налоговые периоды до 1 января 2025 года, а также в части суммы налога, превышающей 312 тысяч рублей за налоговые периоды после 1 января 2025 года)</t>
  </si>
  <si>
    <t>2 02 25116 05 0000 150</t>
  </si>
  <si>
    <t>2 02 25304 05 0000 150</t>
  </si>
  <si>
    <t>Субсидии бюджетам муниципальных районов на реализацию программы комплексного развития молодежной политики в регионах Российской Федерации "Регион для молодых"</t>
  </si>
  <si>
    <t>2 02 25315 05 0000 150</t>
  </si>
  <si>
    <t>Субсидии бюджетам муниципальных районов на осуществление капитального ремонта и оснащение образовательных организаций, осуществляющих образовательную деятельность по образовательным программам дошкольного образования</t>
  </si>
  <si>
    <t>2 02 25559 05 0000 150</t>
  </si>
  <si>
    <t>Субсидии бюджетам муниципальных районов на оснащение предметных кабинетов общеобразовательных организаций средствами обучения и воспитания</t>
  </si>
  <si>
    <t xml:space="preserve">Приложение 2 к решению Муниципального Собрания  района  от  .02.2025  № </t>
  </si>
  <si>
    <t>Приложение 2 к решению Муниципального Собрания  района  от 13.12.2024  № 610</t>
  </si>
  <si>
    <t>2 02 45050 05 0000 150</t>
  </si>
  <si>
    <t>Межбюджетные трансферты,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</si>
</sst>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Border="1"/>
    <xf numFmtId="164" fontId="3" fillId="0" borderId="0" xfId="0" applyNumberFormat="1" applyFont="1"/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Border="1"/>
    <xf numFmtId="0" fontId="4" fillId="0" borderId="1" xfId="0" applyFont="1" applyBorder="1"/>
    <xf numFmtId="0" fontId="1" fillId="2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3" fillId="0" borderId="0" xfId="0" applyFont="1" applyFill="1" applyBorder="1"/>
    <xf numFmtId="0" fontId="3" fillId="0" borderId="1" xfId="0" applyFont="1" applyFill="1" applyBorder="1"/>
    <xf numFmtId="0" fontId="3" fillId="0" borderId="0" xfId="0" applyFont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1" fillId="0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0" fontId="3" fillId="0" borderId="0" xfId="0" applyFont="1" applyAlignment="1">
      <alignment horizontal="left"/>
    </xf>
    <xf numFmtId="164" fontId="6" fillId="0" borderId="0" xfId="0" applyNumberFormat="1" applyFont="1" applyAlignment="1">
      <alignment wrapText="1"/>
    </xf>
    <xf numFmtId="0" fontId="4" fillId="0" borderId="0" xfId="0" applyFont="1" applyFill="1" applyBorder="1"/>
    <xf numFmtId="0" fontId="4" fillId="0" borderId="1" xfId="0" applyFont="1" applyFill="1" applyBorder="1"/>
    <xf numFmtId="3" fontId="1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wrapText="1"/>
    </xf>
    <xf numFmtId="0" fontId="1" fillId="0" borderId="0" xfId="0" applyFont="1" applyFill="1" applyBorder="1"/>
    <xf numFmtId="0" fontId="1" fillId="0" borderId="1" xfId="0" applyFont="1" applyFill="1" applyBorder="1"/>
    <xf numFmtId="0" fontId="5" fillId="0" borderId="0" xfId="0" applyFont="1" applyFill="1" applyBorder="1"/>
    <xf numFmtId="0" fontId="5" fillId="0" borderId="1" xfId="0" applyFont="1" applyFill="1" applyBorder="1"/>
    <xf numFmtId="0" fontId="4" fillId="0" borderId="1" xfId="0" applyFont="1" applyBorder="1" applyAlignment="1">
      <alignment wrapText="1"/>
    </xf>
    <xf numFmtId="3" fontId="3" fillId="0" borderId="1" xfId="0" applyNumberFormat="1" applyFont="1" applyBorder="1" applyAlignment="1">
      <alignment horizontal="center" wrapText="1"/>
    </xf>
    <xf numFmtId="164" fontId="4" fillId="0" borderId="1" xfId="0" applyNumberFormat="1" applyFont="1" applyFill="1" applyBorder="1"/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1" xfId="0" applyFont="1" applyFill="1" applyBorder="1" applyAlignment="1">
      <alignment wrapText="1"/>
    </xf>
    <xf numFmtId="164" fontId="4" fillId="3" borderId="1" xfId="0" applyNumberFormat="1" applyFont="1" applyFill="1" applyBorder="1" applyAlignment="1">
      <alignment horizontal="right"/>
    </xf>
    <xf numFmtId="0" fontId="3" fillId="3" borderId="0" xfId="0" applyFont="1" applyFill="1" applyBorder="1"/>
    <xf numFmtId="0" fontId="3" fillId="3" borderId="1" xfId="0" applyFont="1" applyFill="1" applyBorder="1"/>
    <xf numFmtId="0" fontId="4" fillId="4" borderId="0" xfId="0" applyFont="1" applyFill="1" applyBorder="1"/>
    <xf numFmtId="164" fontId="1" fillId="3" borderId="1" xfId="0" applyNumberFormat="1" applyFont="1" applyFill="1" applyBorder="1"/>
    <xf numFmtId="164" fontId="3" fillId="3" borderId="1" xfId="0" applyNumberFormat="1" applyFont="1" applyFill="1" applyBorder="1"/>
    <xf numFmtId="164" fontId="4" fillId="3" borderId="1" xfId="0" applyNumberFormat="1" applyFont="1" applyFill="1" applyBorder="1"/>
    <xf numFmtId="164" fontId="3" fillId="3" borderId="1" xfId="0" applyNumberFormat="1" applyFont="1" applyFill="1" applyBorder="1" applyAlignment="1">
      <alignment horizontal="right"/>
    </xf>
    <xf numFmtId="164" fontId="1" fillId="3" borderId="3" xfId="0" applyNumberFormat="1" applyFont="1" applyFill="1" applyBorder="1"/>
    <xf numFmtId="0" fontId="4" fillId="0" borderId="1" xfId="0" applyFont="1" applyFill="1" applyBorder="1" applyAlignment="1">
      <alignment vertical="top" wrapText="1"/>
    </xf>
    <xf numFmtId="164" fontId="6" fillId="0" borderId="0" xfId="0" applyNumberFormat="1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1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3" fillId="0" borderId="6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164" fontId="3" fillId="0" borderId="10" xfId="0" applyNumberFormat="1" applyFont="1" applyBorder="1" applyAlignment="1">
      <alignment horizontal="center" wrapText="1"/>
    </xf>
    <xf numFmtId="164" fontId="3" fillId="0" borderId="11" xfId="0" applyNumberFormat="1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wrapText="1"/>
    </xf>
    <xf numFmtId="164" fontId="3" fillId="0" borderId="4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154"/>
  <sheetViews>
    <sheetView tabSelected="1" view="pageBreakPreview" topLeftCell="A139" zoomScale="115" zoomScaleNormal="85" zoomScaleSheetLayoutView="115" workbookViewId="0">
      <selection activeCell="A150" sqref="A150:B150"/>
    </sheetView>
  </sheetViews>
  <sheetFormatPr defaultRowHeight="15.75" x14ac:dyDescent="0.25"/>
  <cols>
    <col min="1" max="1" width="24.28515625" style="1" customWidth="1"/>
    <col min="2" max="2" width="72" style="26" customWidth="1"/>
    <col min="3" max="3" width="12.7109375" style="4" customWidth="1"/>
    <col min="4" max="5" width="12.7109375" style="3" customWidth="1"/>
    <col min="6" max="66" width="9.140625" style="3" customWidth="1"/>
    <col min="67" max="16384" width="9.140625" style="2"/>
  </cols>
  <sheetData>
    <row r="1" spans="1:66" ht="42.75" customHeight="1" x14ac:dyDescent="0.25">
      <c r="C1" s="54" t="s">
        <v>265</v>
      </c>
      <c r="D1" s="54"/>
      <c r="E1" s="54"/>
    </row>
    <row r="2" spans="1:66" ht="45" customHeight="1" x14ac:dyDescent="0.25">
      <c r="C2" s="54" t="s">
        <v>266</v>
      </c>
      <c r="D2" s="54"/>
      <c r="E2" s="54"/>
    </row>
    <row r="3" spans="1:66" ht="50.25" hidden="1" customHeight="1" x14ac:dyDescent="0.25">
      <c r="B3" s="19"/>
      <c r="C3" s="27"/>
    </row>
    <row r="4" spans="1:66" ht="58.5" customHeight="1" x14ac:dyDescent="0.3">
      <c r="A4" s="55" t="s">
        <v>245</v>
      </c>
      <c r="B4" s="55"/>
      <c r="C4" s="55"/>
      <c r="D4" s="55"/>
      <c r="E4" s="55"/>
    </row>
    <row r="5" spans="1:66" ht="10.5" customHeight="1" thickBot="1" x14ac:dyDescent="0.3">
      <c r="B5" s="19"/>
    </row>
    <row r="6" spans="1:66" s="5" customFormat="1" ht="18" customHeight="1" x14ac:dyDescent="0.25">
      <c r="A6" s="60" t="s">
        <v>14</v>
      </c>
      <c r="B6" s="62" t="s">
        <v>122</v>
      </c>
      <c r="C6" s="65" t="s">
        <v>0</v>
      </c>
      <c r="D6" s="65"/>
      <c r="E6" s="66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</row>
    <row r="7" spans="1:66" s="5" customFormat="1" x14ac:dyDescent="0.25">
      <c r="A7" s="61"/>
      <c r="B7" s="63"/>
      <c r="C7" s="67"/>
      <c r="D7" s="67"/>
      <c r="E7" s="68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</row>
    <row r="8" spans="1:66" s="5" customFormat="1" ht="14.25" customHeight="1" x14ac:dyDescent="0.25">
      <c r="A8" s="61"/>
      <c r="B8" s="64"/>
      <c r="C8" s="40" t="s">
        <v>181</v>
      </c>
      <c r="D8" s="41" t="s">
        <v>226</v>
      </c>
      <c r="E8" s="41" t="s">
        <v>246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</row>
    <row r="9" spans="1:66" s="5" customFormat="1" ht="14.25" customHeight="1" x14ac:dyDescent="0.25">
      <c r="A9" s="6">
        <v>1</v>
      </c>
      <c r="B9" s="7">
        <v>2</v>
      </c>
      <c r="C9" s="38">
        <v>3</v>
      </c>
      <c r="D9" s="40">
        <v>4</v>
      </c>
      <c r="E9" s="41">
        <v>5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s="5" customFormat="1" ht="18.75" customHeight="1" x14ac:dyDescent="0.25">
      <c r="A10" s="8" t="s">
        <v>18</v>
      </c>
      <c r="B10" s="20" t="s">
        <v>123</v>
      </c>
      <c r="C10" s="48">
        <f>C11+C22+C28+C41+C48+C61+C69+C75+C104+C83</f>
        <v>708251</v>
      </c>
      <c r="D10" s="48">
        <f>D11+D22+D28+D41+D48+D61+D69+D75+D104+D83</f>
        <v>723830</v>
      </c>
      <c r="E10" s="48">
        <f>E11+E22+E28+E41+E48+E61+E69+E75+E104+E83</f>
        <v>764413</v>
      </c>
      <c r="F10" s="4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s="5" customFormat="1" ht="15.75" customHeight="1" x14ac:dyDescent="0.25">
      <c r="A11" s="9" t="s">
        <v>17</v>
      </c>
      <c r="B11" s="20" t="s">
        <v>5</v>
      </c>
      <c r="C11" s="48">
        <f>C12</f>
        <v>445130</v>
      </c>
      <c r="D11" s="48">
        <f>D12</f>
        <v>445844</v>
      </c>
      <c r="E11" s="48">
        <f>E12</f>
        <v>475383</v>
      </c>
      <c r="F11" s="4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s="5" customFormat="1" ht="18.75" customHeight="1" x14ac:dyDescent="0.25">
      <c r="A12" s="10" t="s">
        <v>19</v>
      </c>
      <c r="B12" s="21" t="s">
        <v>1</v>
      </c>
      <c r="C12" s="49">
        <f>SUM(C13:C21)</f>
        <v>445130</v>
      </c>
      <c r="D12" s="49">
        <f t="shared" ref="D12:E12" si="0">SUM(D13:D21)</f>
        <v>445844</v>
      </c>
      <c r="E12" s="49">
        <f t="shared" si="0"/>
        <v>475383</v>
      </c>
      <c r="F12" s="4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s="29" customFormat="1" ht="206.25" customHeight="1" x14ac:dyDescent="0.25">
      <c r="A13" s="15" t="s">
        <v>39</v>
      </c>
      <c r="B13" s="25" t="s">
        <v>251</v>
      </c>
      <c r="C13" s="39">
        <v>410889</v>
      </c>
      <c r="D13" s="39">
        <v>411095</v>
      </c>
      <c r="E13" s="39">
        <v>438560</v>
      </c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</row>
    <row r="14" spans="1:66" s="29" customFormat="1" ht="157.5" x14ac:dyDescent="0.25">
      <c r="A14" s="15" t="s">
        <v>65</v>
      </c>
      <c r="B14" s="25" t="s">
        <v>252</v>
      </c>
      <c r="C14" s="39">
        <v>2129</v>
      </c>
      <c r="D14" s="39">
        <v>2130</v>
      </c>
      <c r="E14" s="39">
        <v>2272</v>
      </c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</row>
    <row r="15" spans="1:66" s="29" customFormat="1" ht="141.75" x14ac:dyDescent="0.25">
      <c r="A15" s="15" t="s">
        <v>40</v>
      </c>
      <c r="B15" s="25" t="s">
        <v>253</v>
      </c>
      <c r="C15" s="39">
        <v>12773</v>
      </c>
      <c r="D15" s="39">
        <v>12780</v>
      </c>
      <c r="E15" s="39">
        <v>13634</v>
      </c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</row>
    <row r="16" spans="1:66" s="29" customFormat="1" ht="141.75" x14ac:dyDescent="0.25">
      <c r="A16" s="15" t="s">
        <v>41</v>
      </c>
      <c r="B16" s="25" t="s">
        <v>254</v>
      </c>
      <c r="C16" s="39">
        <v>1509</v>
      </c>
      <c r="D16" s="39">
        <v>1509</v>
      </c>
      <c r="E16" s="39">
        <v>1509</v>
      </c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</row>
    <row r="17" spans="1:66" s="29" customFormat="1" ht="252.75" customHeight="1" x14ac:dyDescent="0.25">
      <c r="A17" s="15" t="s">
        <v>178</v>
      </c>
      <c r="B17" s="53" t="s">
        <v>255</v>
      </c>
      <c r="C17" s="39">
        <v>8475</v>
      </c>
      <c r="D17" s="39">
        <v>8701</v>
      </c>
      <c r="E17" s="39">
        <v>9522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</row>
    <row r="18" spans="1:66" s="29" customFormat="1" ht="110.25" x14ac:dyDescent="0.25">
      <c r="A18" s="15" t="s">
        <v>228</v>
      </c>
      <c r="B18" s="25" t="s">
        <v>256</v>
      </c>
      <c r="C18" s="39">
        <v>788</v>
      </c>
      <c r="D18" s="39">
        <v>832</v>
      </c>
      <c r="E18" s="39">
        <v>877</v>
      </c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</row>
    <row r="19" spans="1:66" s="29" customFormat="1" ht="96.75" customHeight="1" x14ac:dyDescent="0.25">
      <c r="A19" s="15" t="s">
        <v>229</v>
      </c>
      <c r="B19" s="25" t="s">
        <v>257</v>
      </c>
      <c r="C19" s="39">
        <v>6385</v>
      </c>
      <c r="D19" s="39">
        <v>6361</v>
      </c>
      <c r="E19" s="39">
        <v>6344</v>
      </c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</row>
    <row r="20" spans="1:66" s="29" customFormat="1" ht="281.25" customHeight="1" x14ac:dyDescent="0.25">
      <c r="A20" s="15" t="s">
        <v>247</v>
      </c>
      <c r="B20" s="25" t="s">
        <v>248</v>
      </c>
      <c r="C20" s="39">
        <v>858</v>
      </c>
      <c r="D20" s="39">
        <v>958</v>
      </c>
      <c r="E20" s="39">
        <v>1048</v>
      </c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</row>
    <row r="21" spans="1:66" s="29" customFormat="1" ht="282" customHeight="1" x14ac:dyDescent="0.25">
      <c r="A21" s="15" t="s">
        <v>249</v>
      </c>
      <c r="B21" s="25" t="s">
        <v>250</v>
      </c>
      <c r="C21" s="39">
        <v>1324</v>
      </c>
      <c r="D21" s="39">
        <v>1478</v>
      </c>
      <c r="E21" s="39">
        <v>1617</v>
      </c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</row>
    <row r="22" spans="1:66" s="18" customFormat="1" ht="31.5" x14ac:dyDescent="0.25">
      <c r="A22" s="30" t="s">
        <v>73</v>
      </c>
      <c r="B22" s="23" t="s">
        <v>74</v>
      </c>
      <c r="C22" s="48">
        <f>C23</f>
        <v>67571.999999999985</v>
      </c>
      <c r="D22" s="48">
        <f>D23</f>
        <v>71968</v>
      </c>
      <c r="E22" s="48">
        <f>E23</f>
        <v>73440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</row>
    <row r="23" spans="1:66" s="18" customFormat="1" ht="31.5" x14ac:dyDescent="0.25">
      <c r="A23" s="31" t="s">
        <v>75</v>
      </c>
      <c r="B23" s="21" t="s">
        <v>76</v>
      </c>
      <c r="C23" s="49">
        <f>C24+C25+C26+C27</f>
        <v>67571.999999999985</v>
      </c>
      <c r="D23" s="49">
        <f>D24+D25+D26+D27</f>
        <v>71968</v>
      </c>
      <c r="E23" s="49">
        <f>E24+E25+E26+E27</f>
        <v>73440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</row>
    <row r="24" spans="1:66" s="29" customFormat="1" ht="98.25" customHeight="1" x14ac:dyDescent="0.25">
      <c r="A24" s="15" t="s">
        <v>163</v>
      </c>
      <c r="B24" s="25" t="s">
        <v>182</v>
      </c>
      <c r="C24" s="50">
        <v>35070</v>
      </c>
      <c r="D24" s="50">
        <v>37351.4</v>
      </c>
      <c r="E24" s="50">
        <v>38115.4</v>
      </c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</row>
    <row r="25" spans="1:66" s="29" customFormat="1" ht="109.5" customHeight="1" x14ac:dyDescent="0.25">
      <c r="A25" s="15" t="s">
        <v>148</v>
      </c>
      <c r="B25" s="25" t="s">
        <v>183</v>
      </c>
      <c r="C25" s="50">
        <v>202.7</v>
      </c>
      <c r="D25" s="50">
        <v>215.9</v>
      </c>
      <c r="E25" s="50">
        <v>220.3</v>
      </c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</row>
    <row r="26" spans="1:66" s="29" customFormat="1" ht="101.25" customHeight="1" x14ac:dyDescent="0.25">
      <c r="A26" s="15" t="s">
        <v>149</v>
      </c>
      <c r="B26" s="25" t="s">
        <v>227</v>
      </c>
      <c r="C26" s="50">
        <v>36826.6</v>
      </c>
      <c r="D26" s="50">
        <v>39222.6</v>
      </c>
      <c r="E26" s="50">
        <v>40024.800000000003</v>
      </c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</row>
    <row r="27" spans="1:66" s="29" customFormat="1" ht="98.25" customHeight="1" x14ac:dyDescent="0.25">
      <c r="A27" s="15" t="s">
        <v>150</v>
      </c>
      <c r="B27" s="25" t="s">
        <v>184</v>
      </c>
      <c r="C27" s="50">
        <v>-4527.3</v>
      </c>
      <c r="D27" s="50">
        <v>-4821.8999999999996</v>
      </c>
      <c r="E27" s="50">
        <v>-4920.5</v>
      </c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</row>
    <row r="28" spans="1:66" s="18" customFormat="1" ht="17.25" customHeight="1" x14ac:dyDescent="0.25">
      <c r="A28" s="16" t="s">
        <v>20</v>
      </c>
      <c r="B28" s="23" t="s">
        <v>2</v>
      </c>
      <c r="C28" s="48">
        <f>C29+C34+C36</f>
        <v>108191</v>
      </c>
      <c r="D28" s="48">
        <f t="shared" ref="D28:E28" si="1">D29+D34+D36</f>
        <v>117171</v>
      </c>
      <c r="E28" s="48">
        <f t="shared" si="1"/>
        <v>125183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</row>
    <row r="29" spans="1:66" s="18" customFormat="1" ht="31.5" x14ac:dyDescent="0.25">
      <c r="A29" s="31" t="s">
        <v>88</v>
      </c>
      <c r="B29" s="32" t="s">
        <v>89</v>
      </c>
      <c r="C29" s="49">
        <f>C30+C31+C32</f>
        <v>102821</v>
      </c>
      <c r="D29" s="49">
        <f>D30+D31+D32</f>
        <v>111581</v>
      </c>
      <c r="E29" s="49">
        <f>E30+E31+E32</f>
        <v>119423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</row>
    <row r="30" spans="1:66" s="29" customFormat="1" ht="31.5" x14ac:dyDescent="0.25">
      <c r="A30" s="15" t="s">
        <v>105</v>
      </c>
      <c r="B30" s="25" t="s">
        <v>90</v>
      </c>
      <c r="C30" s="50">
        <v>77320</v>
      </c>
      <c r="D30" s="50">
        <v>83946</v>
      </c>
      <c r="E30" s="50">
        <v>89843</v>
      </c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</row>
    <row r="31" spans="1:66" s="29" customFormat="1" ht="63" x14ac:dyDescent="0.25">
      <c r="A31" s="15" t="s">
        <v>106</v>
      </c>
      <c r="B31" s="25" t="s">
        <v>185</v>
      </c>
      <c r="C31" s="50">
        <v>25501</v>
      </c>
      <c r="D31" s="50">
        <v>27635</v>
      </c>
      <c r="E31" s="50">
        <v>29580</v>
      </c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</row>
    <row r="32" spans="1:66" s="29" customFormat="1" ht="30.75" hidden="1" customHeight="1" x14ac:dyDescent="0.25">
      <c r="A32" s="15" t="s">
        <v>91</v>
      </c>
      <c r="B32" s="25" t="s">
        <v>92</v>
      </c>
      <c r="C32" s="50"/>
      <c r="D32" s="50"/>
      <c r="E32" s="50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</row>
    <row r="33" spans="1:66" s="29" customFormat="1" ht="32.25" hidden="1" customHeight="1" x14ac:dyDescent="0.25">
      <c r="A33" s="15" t="s">
        <v>50</v>
      </c>
      <c r="B33" s="25" t="s">
        <v>82</v>
      </c>
      <c r="C33" s="50"/>
      <c r="D33" s="50"/>
      <c r="E33" s="50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</row>
    <row r="34" spans="1:66" s="29" customFormat="1" x14ac:dyDescent="0.25">
      <c r="A34" s="31" t="s">
        <v>21</v>
      </c>
      <c r="B34" s="32" t="s">
        <v>4</v>
      </c>
      <c r="C34" s="49">
        <f>C35</f>
        <v>595</v>
      </c>
      <c r="D34" s="49">
        <f>D35</f>
        <v>595</v>
      </c>
      <c r="E34" s="49">
        <f>E35</f>
        <v>595</v>
      </c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</row>
    <row r="35" spans="1:66" s="29" customFormat="1" x14ac:dyDescent="0.25">
      <c r="A35" s="15" t="s">
        <v>51</v>
      </c>
      <c r="B35" s="25" t="s">
        <v>4</v>
      </c>
      <c r="C35" s="50">
        <v>595</v>
      </c>
      <c r="D35" s="50">
        <v>595</v>
      </c>
      <c r="E35" s="50">
        <v>595</v>
      </c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</row>
    <row r="36" spans="1:66" s="29" customFormat="1" ht="31.5" x14ac:dyDescent="0.25">
      <c r="A36" s="31" t="s">
        <v>70</v>
      </c>
      <c r="B36" s="32" t="s">
        <v>71</v>
      </c>
      <c r="C36" s="49">
        <f>C37</f>
        <v>4775</v>
      </c>
      <c r="D36" s="49">
        <f>D37</f>
        <v>4995</v>
      </c>
      <c r="E36" s="49">
        <f>E37</f>
        <v>5165</v>
      </c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</row>
    <row r="37" spans="1:66" s="29" customFormat="1" ht="31.5" x14ac:dyDescent="0.25">
      <c r="A37" s="15" t="s">
        <v>72</v>
      </c>
      <c r="B37" s="25" t="s">
        <v>164</v>
      </c>
      <c r="C37" s="50">
        <v>4775</v>
      </c>
      <c r="D37" s="50">
        <v>4995</v>
      </c>
      <c r="E37" s="50">
        <v>5165</v>
      </c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28"/>
    </row>
    <row r="38" spans="1:66" s="29" customFormat="1" ht="32.25" hidden="1" customHeight="1" x14ac:dyDescent="0.25">
      <c r="A38" s="15" t="s">
        <v>52</v>
      </c>
      <c r="B38" s="25" t="s">
        <v>53</v>
      </c>
      <c r="C38" s="50"/>
      <c r="D38" s="50"/>
      <c r="E38" s="50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</row>
    <row r="39" spans="1:66" s="18" customFormat="1" ht="21.75" hidden="1" customHeight="1" x14ac:dyDescent="0.25">
      <c r="A39" s="31" t="s">
        <v>22</v>
      </c>
      <c r="B39" s="32" t="s">
        <v>13</v>
      </c>
      <c r="C39" s="49">
        <f>C40</f>
        <v>0</v>
      </c>
      <c r="D39" s="49"/>
      <c r="E39" s="49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</row>
    <row r="40" spans="1:66" s="29" customFormat="1" ht="15" hidden="1" customHeight="1" x14ac:dyDescent="0.25">
      <c r="A40" s="15" t="s">
        <v>23</v>
      </c>
      <c r="B40" s="25" t="s">
        <v>15</v>
      </c>
      <c r="C40" s="50"/>
      <c r="D40" s="50"/>
      <c r="E40" s="50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</row>
    <row r="41" spans="1:66" s="18" customFormat="1" ht="15" customHeight="1" x14ac:dyDescent="0.25">
      <c r="A41" s="16" t="s">
        <v>42</v>
      </c>
      <c r="B41" s="23" t="s">
        <v>43</v>
      </c>
      <c r="C41" s="48">
        <f>C44+C46</f>
        <v>699</v>
      </c>
      <c r="D41" s="48">
        <f t="shared" ref="D41:E41" si="2">D44+D46</f>
        <v>699</v>
      </c>
      <c r="E41" s="48">
        <f t="shared" si="2"/>
        <v>699</v>
      </c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</row>
    <row r="42" spans="1:66" s="18" customFormat="1" ht="31.5" hidden="1" x14ac:dyDescent="0.25">
      <c r="A42" s="31" t="s">
        <v>93</v>
      </c>
      <c r="B42" s="32" t="s">
        <v>94</v>
      </c>
      <c r="C42" s="49">
        <f>C43</f>
        <v>0</v>
      </c>
      <c r="D42" s="49"/>
      <c r="E42" s="49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</row>
    <row r="43" spans="1:66" s="29" customFormat="1" ht="47.25" hidden="1" x14ac:dyDescent="0.25">
      <c r="A43" s="15" t="s">
        <v>95</v>
      </c>
      <c r="B43" s="25" t="s">
        <v>96</v>
      </c>
      <c r="C43" s="50"/>
      <c r="D43" s="50"/>
      <c r="E43" s="50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28"/>
      <c r="BJ43" s="28"/>
      <c r="BK43" s="28"/>
      <c r="BL43" s="28"/>
      <c r="BM43" s="28"/>
      <c r="BN43" s="28"/>
    </row>
    <row r="44" spans="1:66" s="29" customFormat="1" ht="31.5" x14ac:dyDescent="0.25">
      <c r="A44" s="31" t="s">
        <v>93</v>
      </c>
      <c r="B44" s="32" t="s">
        <v>94</v>
      </c>
      <c r="C44" s="49">
        <f>C45</f>
        <v>669</v>
      </c>
      <c r="D44" s="49">
        <f t="shared" ref="D44:E44" si="3">D45</f>
        <v>669</v>
      </c>
      <c r="E44" s="49">
        <f t="shared" si="3"/>
        <v>669</v>
      </c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</row>
    <row r="45" spans="1:66" s="29" customFormat="1" ht="47.25" x14ac:dyDescent="0.25">
      <c r="A45" s="15" t="s">
        <v>95</v>
      </c>
      <c r="B45" s="25" t="s">
        <v>96</v>
      </c>
      <c r="C45" s="50">
        <v>669</v>
      </c>
      <c r="D45" s="50">
        <v>669</v>
      </c>
      <c r="E45" s="50">
        <v>669</v>
      </c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</row>
    <row r="46" spans="1:66" s="18" customFormat="1" ht="31.5" x14ac:dyDescent="0.25">
      <c r="A46" s="31" t="s">
        <v>44</v>
      </c>
      <c r="B46" s="32" t="s">
        <v>45</v>
      </c>
      <c r="C46" s="49">
        <f>C47</f>
        <v>30</v>
      </c>
      <c r="D46" s="49">
        <f t="shared" ref="D46:E46" si="4">D47</f>
        <v>30</v>
      </c>
      <c r="E46" s="49">
        <f t="shared" si="4"/>
        <v>30</v>
      </c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</row>
    <row r="47" spans="1:66" s="29" customFormat="1" ht="31.5" x14ac:dyDescent="0.25">
      <c r="A47" s="15" t="s">
        <v>66</v>
      </c>
      <c r="B47" s="25" t="s">
        <v>67</v>
      </c>
      <c r="C47" s="50">
        <v>30</v>
      </c>
      <c r="D47" s="50">
        <v>30</v>
      </c>
      <c r="E47" s="50">
        <v>30</v>
      </c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</row>
    <row r="48" spans="1:66" s="18" customFormat="1" ht="31.5" x14ac:dyDescent="0.25">
      <c r="A48" s="16" t="s">
        <v>24</v>
      </c>
      <c r="B48" s="23" t="s">
        <v>6</v>
      </c>
      <c r="C48" s="48">
        <f>C51+C49+C58+C56</f>
        <v>32678</v>
      </c>
      <c r="D48" s="48">
        <f t="shared" ref="D48:E48" si="5">D51+D49+D58+D56</f>
        <v>32678</v>
      </c>
      <c r="E48" s="48">
        <f t="shared" si="5"/>
        <v>32678</v>
      </c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</row>
    <row r="49" spans="1:66" s="18" customFormat="1" ht="63" hidden="1" x14ac:dyDescent="0.25">
      <c r="A49" s="31" t="s">
        <v>77</v>
      </c>
      <c r="B49" s="32" t="s">
        <v>78</v>
      </c>
      <c r="C49" s="49">
        <f>C50</f>
        <v>0</v>
      </c>
      <c r="D49" s="49">
        <f t="shared" ref="D49:E49" si="6">D50</f>
        <v>0</v>
      </c>
      <c r="E49" s="49">
        <f t="shared" si="6"/>
        <v>0</v>
      </c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</row>
    <row r="50" spans="1:66" s="18" customFormat="1" ht="47.25" hidden="1" x14ac:dyDescent="0.25">
      <c r="A50" s="15" t="s">
        <v>83</v>
      </c>
      <c r="B50" s="25" t="s">
        <v>79</v>
      </c>
      <c r="C50" s="50"/>
      <c r="D50" s="50"/>
      <c r="E50" s="50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</row>
    <row r="51" spans="1:66" s="18" customFormat="1" ht="78.75" x14ac:dyDescent="0.25">
      <c r="A51" s="31" t="s">
        <v>25</v>
      </c>
      <c r="B51" s="32" t="s">
        <v>165</v>
      </c>
      <c r="C51" s="49">
        <f>C52+C53+C54+C55</f>
        <v>30248</v>
      </c>
      <c r="D51" s="49">
        <f t="shared" ref="D51:E51" si="7">D52+D53+D54+D55</f>
        <v>30248</v>
      </c>
      <c r="E51" s="49">
        <f t="shared" si="7"/>
        <v>30248</v>
      </c>
      <c r="F51" s="17"/>
      <c r="G51" s="33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</row>
    <row r="52" spans="1:66" s="29" customFormat="1" ht="81" customHeight="1" x14ac:dyDescent="0.25">
      <c r="A52" s="15" t="s">
        <v>117</v>
      </c>
      <c r="B52" s="25" t="s">
        <v>118</v>
      </c>
      <c r="C52" s="50">
        <v>28462</v>
      </c>
      <c r="D52" s="50">
        <v>28462</v>
      </c>
      <c r="E52" s="50">
        <v>28462</v>
      </c>
      <c r="F52" s="47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28"/>
      <c r="BJ52" s="28"/>
      <c r="BK52" s="28"/>
      <c r="BL52" s="28"/>
      <c r="BM52" s="28"/>
      <c r="BN52" s="28"/>
    </row>
    <row r="53" spans="1:66" s="29" customFormat="1" ht="66" customHeight="1" x14ac:dyDescent="0.25">
      <c r="A53" s="15" t="s">
        <v>84</v>
      </c>
      <c r="B53" s="25" t="s">
        <v>101</v>
      </c>
      <c r="C53" s="50">
        <v>431</v>
      </c>
      <c r="D53" s="50">
        <v>431</v>
      </c>
      <c r="E53" s="50">
        <v>431</v>
      </c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28"/>
      <c r="BJ53" s="28"/>
      <c r="BK53" s="28"/>
      <c r="BL53" s="28"/>
      <c r="BM53" s="28"/>
      <c r="BN53" s="28"/>
    </row>
    <row r="54" spans="1:66" s="29" customFormat="1" ht="63" x14ac:dyDescent="0.25">
      <c r="A54" s="15" t="s">
        <v>86</v>
      </c>
      <c r="B54" s="25" t="s">
        <v>46</v>
      </c>
      <c r="C54" s="50">
        <v>160</v>
      </c>
      <c r="D54" s="50">
        <v>160</v>
      </c>
      <c r="E54" s="50">
        <v>160</v>
      </c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</row>
    <row r="55" spans="1:66" s="29" customFormat="1" ht="31.5" x14ac:dyDescent="0.25">
      <c r="A55" s="15" t="s">
        <v>87</v>
      </c>
      <c r="B55" s="25" t="s">
        <v>102</v>
      </c>
      <c r="C55" s="50">
        <v>1195</v>
      </c>
      <c r="D55" s="50">
        <v>1195</v>
      </c>
      <c r="E55" s="50">
        <v>1195</v>
      </c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</row>
    <row r="56" spans="1:66" s="29" customFormat="1" ht="47.25" hidden="1" x14ac:dyDescent="0.25">
      <c r="A56" s="31" t="s">
        <v>177</v>
      </c>
      <c r="B56" s="32" t="s">
        <v>186</v>
      </c>
      <c r="C56" s="49">
        <f>C57</f>
        <v>0</v>
      </c>
      <c r="D56" s="49">
        <f t="shared" ref="D56:E56" si="8">D57</f>
        <v>0</v>
      </c>
      <c r="E56" s="49">
        <f t="shared" si="8"/>
        <v>0</v>
      </c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</row>
    <row r="57" spans="1:66" s="29" customFormat="1" ht="126" hidden="1" x14ac:dyDescent="0.25">
      <c r="A57" s="15" t="s">
        <v>133</v>
      </c>
      <c r="B57" s="25" t="s">
        <v>134</v>
      </c>
      <c r="C57" s="50"/>
      <c r="D57" s="50"/>
      <c r="E57" s="50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</row>
    <row r="58" spans="1:66" s="18" customFormat="1" ht="78.75" x14ac:dyDescent="0.25">
      <c r="A58" s="31" t="s">
        <v>110</v>
      </c>
      <c r="B58" s="32" t="s">
        <v>109</v>
      </c>
      <c r="C58" s="49">
        <f>C59+C60</f>
        <v>2430</v>
      </c>
      <c r="D58" s="49">
        <f t="shared" ref="D58:E58" si="9">D59+D60</f>
        <v>2430</v>
      </c>
      <c r="E58" s="49">
        <f t="shared" si="9"/>
        <v>2430</v>
      </c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</row>
    <row r="59" spans="1:66" s="29" customFormat="1" ht="78.75" x14ac:dyDescent="0.25">
      <c r="A59" s="15" t="s">
        <v>107</v>
      </c>
      <c r="B59" s="25" t="s">
        <v>108</v>
      </c>
      <c r="C59" s="50">
        <v>1700</v>
      </c>
      <c r="D59" s="50">
        <v>1700</v>
      </c>
      <c r="E59" s="50">
        <v>1700</v>
      </c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</row>
    <row r="60" spans="1:66" s="29" customFormat="1" ht="94.5" x14ac:dyDescent="0.25">
      <c r="A60" s="15" t="s">
        <v>224</v>
      </c>
      <c r="B60" s="25" t="s">
        <v>225</v>
      </c>
      <c r="C60" s="50">
        <v>730</v>
      </c>
      <c r="D60" s="50">
        <v>730</v>
      </c>
      <c r="E60" s="50">
        <v>730</v>
      </c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28"/>
      <c r="BD60" s="28"/>
      <c r="BE60" s="28"/>
      <c r="BF60" s="28"/>
      <c r="BG60" s="28"/>
      <c r="BH60" s="28"/>
      <c r="BI60" s="28"/>
      <c r="BJ60" s="28"/>
      <c r="BK60" s="28"/>
      <c r="BL60" s="28"/>
      <c r="BM60" s="28"/>
      <c r="BN60" s="28"/>
    </row>
    <row r="61" spans="1:66" s="18" customFormat="1" ht="18.75" customHeight="1" x14ac:dyDescent="0.25">
      <c r="A61" s="16" t="s">
        <v>62</v>
      </c>
      <c r="B61" s="23" t="s">
        <v>7</v>
      </c>
      <c r="C61" s="48">
        <f>SUM(C62)</f>
        <v>31702</v>
      </c>
      <c r="D61" s="48">
        <f>SUM(D62)</f>
        <v>33191</v>
      </c>
      <c r="E61" s="48">
        <f>SUM(E62)</f>
        <v>34751</v>
      </c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</row>
    <row r="62" spans="1:66" s="18" customFormat="1" ht="21" customHeight="1" x14ac:dyDescent="0.25">
      <c r="A62" s="31" t="s">
        <v>26</v>
      </c>
      <c r="B62" s="32" t="s">
        <v>3</v>
      </c>
      <c r="C62" s="49">
        <f>C63+C66+C67+C68</f>
        <v>31702</v>
      </c>
      <c r="D62" s="49">
        <f>D63+D66+D67+D68</f>
        <v>33191</v>
      </c>
      <c r="E62" s="49">
        <f>E63+E66+E67+E68</f>
        <v>34751</v>
      </c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</row>
    <row r="63" spans="1:66" s="29" customFormat="1" ht="31.5" x14ac:dyDescent="0.25">
      <c r="A63" s="15" t="s">
        <v>55</v>
      </c>
      <c r="B63" s="25" t="s">
        <v>187</v>
      </c>
      <c r="C63" s="50">
        <v>32</v>
      </c>
      <c r="D63" s="50">
        <v>33</v>
      </c>
      <c r="E63" s="50">
        <v>34</v>
      </c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  <c r="BA63" s="28"/>
      <c r="BB63" s="28"/>
      <c r="BC63" s="28"/>
      <c r="BD63" s="28"/>
      <c r="BE63" s="28"/>
      <c r="BF63" s="28"/>
      <c r="BG63" s="28"/>
      <c r="BH63" s="28"/>
      <c r="BI63" s="28"/>
      <c r="BJ63" s="28"/>
      <c r="BK63" s="28"/>
      <c r="BL63" s="28"/>
      <c r="BM63" s="28"/>
      <c r="BN63" s="28"/>
    </row>
    <row r="64" spans="1:66" s="29" customFormat="1" ht="30.75" hidden="1" customHeight="1" x14ac:dyDescent="0.25">
      <c r="A64" s="15" t="s">
        <v>111</v>
      </c>
      <c r="B64" s="25" t="s">
        <v>112</v>
      </c>
      <c r="C64" s="50"/>
      <c r="D64" s="50"/>
      <c r="E64" s="50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28"/>
      <c r="BD64" s="28"/>
      <c r="BE64" s="28"/>
      <c r="BF64" s="28"/>
      <c r="BG64" s="28"/>
      <c r="BH64" s="28"/>
      <c r="BI64" s="28"/>
      <c r="BJ64" s="28"/>
      <c r="BK64" s="28"/>
      <c r="BL64" s="28"/>
      <c r="BM64" s="28"/>
      <c r="BN64" s="28"/>
    </row>
    <row r="65" spans="1:66" s="29" customFormat="1" hidden="1" x14ac:dyDescent="0.25">
      <c r="A65" s="15" t="s">
        <v>68</v>
      </c>
      <c r="B65" s="25" t="s">
        <v>69</v>
      </c>
      <c r="C65" s="50"/>
      <c r="D65" s="50"/>
      <c r="E65" s="50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  <c r="BA65" s="28"/>
      <c r="BB65" s="28"/>
      <c r="BC65" s="28"/>
      <c r="BD65" s="28"/>
      <c r="BE65" s="28"/>
      <c r="BF65" s="28"/>
      <c r="BG65" s="28"/>
      <c r="BH65" s="28"/>
      <c r="BI65" s="28"/>
      <c r="BJ65" s="28"/>
      <c r="BK65" s="28"/>
      <c r="BL65" s="28"/>
      <c r="BM65" s="28"/>
      <c r="BN65" s="28"/>
    </row>
    <row r="66" spans="1:66" s="29" customFormat="1" x14ac:dyDescent="0.25">
      <c r="A66" s="15" t="s">
        <v>68</v>
      </c>
      <c r="B66" s="25" t="s">
        <v>170</v>
      </c>
      <c r="C66" s="50">
        <v>951</v>
      </c>
      <c r="D66" s="50">
        <v>996</v>
      </c>
      <c r="E66" s="50">
        <v>1042</v>
      </c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  <c r="BA66" s="28"/>
      <c r="BB66" s="28"/>
      <c r="BC66" s="28"/>
      <c r="BD66" s="28"/>
      <c r="BE66" s="28"/>
      <c r="BF66" s="28"/>
      <c r="BG66" s="28"/>
      <c r="BH66" s="28"/>
      <c r="BI66" s="28"/>
      <c r="BJ66" s="28"/>
      <c r="BK66" s="28"/>
      <c r="BL66" s="28"/>
      <c r="BM66" s="28"/>
      <c r="BN66" s="28"/>
    </row>
    <row r="67" spans="1:66" s="29" customFormat="1" x14ac:dyDescent="0.25">
      <c r="A67" s="15" t="s">
        <v>126</v>
      </c>
      <c r="B67" s="25" t="s">
        <v>127</v>
      </c>
      <c r="C67" s="50">
        <v>30560</v>
      </c>
      <c r="D67" s="50">
        <v>31996</v>
      </c>
      <c r="E67" s="50">
        <v>33501</v>
      </c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  <c r="BA67" s="28"/>
      <c r="BB67" s="28"/>
      <c r="BC67" s="28"/>
      <c r="BD67" s="28"/>
      <c r="BE67" s="28"/>
      <c r="BF67" s="28"/>
      <c r="BG67" s="28"/>
      <c r="BH67" s="28"/>
      <c r="BI67" s="28"/>
      <c r="BJ67" s="28"/>
      <c r="BK67" s="28"/>
      <c r="BL67" s="28"/>
      <c r="BM67" s="28"/>
      <c r="BN67" s="28"/>
    </row>
    <row r="68" spans="1:66" s="29" customFormat="1" x14ac:dyDescent="0.25">
      <c r="A68" s="15" t="s">
        <v>157</v>
      </c>
      <c r="B68" s="25" t="s">
        <v>158</v>
      </c>
      <c r="C68" s="50">
        <v>159</v>
      </c>
      <c r="D68" s="50">
        <v>166</v>
      </c>
      <c r="E68" s="50">
        <v>174</v>
      </c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  <c r="BA68" s="28"/>
      <c r="BB68" s="28"/>
      <c r="BC68" s="28"/>
      <c r="BD68" s="28"/>
      <c r="BE68" s="28"/>
      <c r="BF68" s="28"/>
      <c r="BG68" s="28"/>
      <c r="BH68" s="28"/>
      <c r="BI68" s="28"/>
      <c r="BJ68" s="28"/>
      <c r="BK68" s="28"/>
      <c r="BL68" s="28"/>
      <c r="BM68" s="28"/>
      <c r="BN68" s="28"/>
    </row>
    <row r="69" spans="1:66" s="34" customFormat="1" ht="31.5" x14ac:dyDescent="0.25">
      <c r="A69" s="16" t="s">
        <v>27</v>
      </c>
      <c r="B69" s="23" t="s">
        <v>56</v>
      </c>
      <c r="C69" s="48">
        <f>C70+C72</f>
        <v>6111</v>
      </c>
      <c r="D69" s="48">
        <f>D70+D72</f>
        <v>6111</v>
      </c>
      <c r="E69" s="48">
        <f>E70+E72</f>
        <v>6111</v>
      </c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</row>
    <row r="70" spans="1:66" s="18" customFormat="1" x14ac:dyDescent="0.25">
      <c r="A70" s="31" t="s">
        <v>97</v>
      </c>
      <c r="B70" s="32" t="s">
        <v>98</v>
      </c>
      <c r="C70" s="49">
        <f>C71</f>
        <v>5701</v>
      </c>
      <c r="D70" s="49">
        <f>D71</f>
        <v>5701</v>
      </c>
      <c r="E70" s="49">
        <f>E71</f>
        <v>5701</v>
      </c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17"/>
      <c r="BL70" s="17"/>
      <c r="BM70" s="17"/>
      <c r="BN70" s="17"/>
    </row>
    <row r="71" spans="1:66" s="29" customFormat="1" ht="31.5" x14ac:dyDescent="0.25">
      <c r="A71" s="15" t="s">
        <v>99</v>
      </c>
      <c r="B71" s="25" t="s">
        <v>100</v>
      </c>
      <c r="C71" s="50">
        <v>5701</v>
      </c>
      <c r="D71" s="50">
        <v>5701</v>
      </c>
      <c r="E71" s="50">
        <v>5701</v>
      </c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28"/>
      <c r="AW71" s="28"/>
      <c r="AX71" s="28"/>
      <c r="AY71" s="28"/>
      <c r="AZ71" s="28"/>
      <c r="BA71" s="28"/>
      <c r="BB71" s="28"/>
      <c r="BC71" s="28"/>
      <c r="BD71" s="28"/>
      <c r="BE71" s="28"/>
      <c r="BF71" s="28"/>
      <c r="BG71" s="28"/>
      <c r="BH71" s="28"/>
      <c r="BI71" s="28"/>
      <c r="BJ71" s="28"/>
      <c r="BK71" s="28"/>
      <c r="BL71" s="28"/>
      <c r="BM71" s="28"/>
      <c r="BN71" s="28"/>
    </row>
    <row r="72" spans="1:66" s="18" customFormat="1" ht="21" customHeight="1" x14ac:dyDescent="0.25">
      <c r="A72" s="31" t="s">
        <v>59</v>
      </c>
      <c r="B72" s="32" t="s">
        <v>60</v>
      </c>
      <c r="C72" s="49">
        <f>C74+C73</f>
        <v>410</v>
      </c>
      <c r="D72" s="49">
        <f>D74+D73</f>
        <v>410</v>
      </c>
      <c r="E72" s="49">
        <f>E74+E73</f>
        <v>410</v>
      </c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17"/>
      <c r="BL72" s="17"/>
      <c r="BM72" s="17"/>
      <c r="BN72" s="17"/>
    </row>
    <row r="73" spans="1:66" s="18" customFormat="1" ht="37.5" customHeight="1" x14ac:dyDescent="0.25">
      <c r="A73" s="15" t="s">
        <v>230</v>
      </c>
      <c r="B73" s="25" t="s">
        <v>172</v>
      </c>
      <c r="C73" s="50">
        <v>190</v>
      </c>
      <c r="D73" s="50">
        <v>190</v>
      </c>
      <c r="E73" s="50">
        <v>190</v>
      </c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7"/>
      <c r="BK73" s="17"/>
      <c r="BL73" s="17"/>
      <c r="BM73" s="17"/>
      <c r="BN73" s="17"/>
    </row>
    <row r="74" spans="1:66" s="29" customFormat="1" ht="31.5" x14ac:dyDescent="0.25">
      <c r="A74" s="15" t="s">
        <v>57</v>
      </c>
      <c r="B74" s="25" t="s">
        <v>58</v>
      </c>
      <c r="C74" s="50">
        <v>220</v>
      </c>
      <c r="D74" s="50">
        <v>220</v>
      </c>
      <c r="E74" s="50">
        <v>220</v>
      </c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  <c r="AZ74" s="28"/>
      <c r="BA74" s="28"/>
      <c r="BB74" s="28"/>
      <c r="BC74" s="28"/>
      <c r="BD74" s="28"/>
      <c r="BE74" s="28"/>
      <c r="BF74" s="28"/>
      <c r="BG74" s="28"/>
      <c r="BH74" s="28"/>
      <c r="BI74" s="28"/>
      <c r="BJ74" s="28"/>
      <c r="BK74" s="28"/>
      <c r="BL74" s="28"/>
      <c r="BM74" s="28"/>
      <c r="BN74" s="28"/>
    </row>
    <row r="75" spans="1:66" s="34" customFormat="1" ht="21" customHeight="1" x14ac:dyDescent="0.25">
      <c r="A75" s="16" t="s">
        <v>28</v>
      </c>
      <c r="B75" s="23" t="s">
        <v>16</v>
      </c>
      <c r="C75" s="48">
        <f>C76+C79</f>
        <v>12156</v>
      </c>
      <c r="D75" s="48">
        <f>D76+D79</f>
        <v>12156</v>
      </c>
      <c r="E75" s="48">
        <f>E76+E79</f>
        <v>12156</v>
      </c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</row>
    <row r="76" spans="1:66" s="18" customFormat="1" ht="78.75" x14ac:dyDescent="0.25">
      <c r="A76" s="31" t="s">
        <v>63</v>
      </c>
      <c r="B76" s="32" t="s">
        <v>188</v>
      </c>
      <c r="C76" s="49">
        <f>C77+C78</f>
        <v>1999</v>
      </c>
      <c r="D76" s="49">
        <f>D77+D78</f>
        <v>1999</v>
      </c>
      <c r="E76" s="49">
        <f>E77+E78</f>
        <v>1999</v>
      </c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7"/>
      <c r="BL76" s="17"/>
      <c r="BM76" s="17"/>
      <c r="BN76" s="17"/>
    </row>
    <row r="77" spans="1:66" s="36" customFormat="1" ht="94.5" x14ac:dyDescent="0.25">
      <c r="A77" s="15" t="s">
        <v>61</v>
      </c>
      <c r="B77" s="25" t="s">
        <v>47</v>
      </c>
      <c r="C77" s="50">
        <v>1999</v>
      </c>
      <c r="D77" s="50">
        <v>1999</v>
      </c>
      <c r="E77" s="50">
        <v>1999</v>
      </c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</row>
    <row r="78" spans="1:66" s="36" customFormat="1" ht="28.5" hidden="1" customHeight="1" x14ac:dyDescent="0.25">
      <c r="A78" s="15" t="s">
        <v>80</v>
      </c>
      <c r="B78" s="25" t="s">
        <v>81</v>
      </c>
      <c r="C78" s="50"/>
      <c r="D78" s="50"/>
      <c r="E78" s="50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  <c r="AS78" s="35"/>
      <c r="AT78" s="35"/>
      <c r="AU78" s="35"/>
      <c r="AV78" s="35"/>
      <c r="AW78" s="35"/>
      <c r="AX78" s="35"/>
      <c r="AY78" s="35"/>
      <c r="AZ78" s="35"/>
      <c r="BA78" s="35"/>
      <c r="BB78" s="35"/>
      <c r="BC78" s="35"/>
      <c r="BD78" s="35"/>
      <c r="BE78" s="35"/>
      <c r="BF78" s="35"/>
      <c r="BG78" s="35"/>
      <c r="BH78" s="35"/>
      <c r="BI78" s="35"/>
      <c r="BJ78" s="35"/>
      <c r="BK78" s="35"/>
      <c r="BL78" s="35"/>
      <c r="BM78" s="35"/>
      <c r="BN78" s="35"/>
    </row>
    <row r="79" spans="1:66" s="34" customFormat="1" ht="31.5" x14ac:dyDescent="0.25">
      <c r="A79" s="31" t="s">
        <v>35</v>
      </c>
      <c r="B79" s="32" t="s">
        <v>189</v>
      </c>
      <c r="C79" s="49">
        <f>C80+C81+C82</f>
        <v>10157</v>
      </c>
      <c r="D79" s="49">
        <f>D80+D81+D82</f>
        <v>10157</v>
      </c>
      <c r="E79" s="49">
        <f>E80+E81+E82</f>
        <v>10157</v>
      </c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  <c r="BM79" s="33"/>
      <c r="BN79" s="33"/>
    </row>
    <row r="80" spans="1:66" s="29" customFormat="1" ht="63" x14ac:dyDescent="0.25">
      <c r="A80" s="15" t="s">
        <v>119</v>
      </c>
      <c r="B80" s="25" t="s">
        <v>120</v>
      </c>
      <c r="C80" s="50">
        <v>8200</v>
      </c>
      <c r="D80" s="50">
        <v>8200</v>
      </c>
      <c r="E80" s="50">
        <v>8200</v>
      </c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  <c r="AT80" s="28"/>
      <c r="AU80" s="28"/>
      <c r="AV80" s="28"/>
      <c r="AW80" s="28"/>
      <c r="AX80" s="28"/>
      <c r="AY80" s="28"/>
      <c r="AZ80" s="28"/>
      <c r="BA80" s="28"/>
      <c r="BB80" s="28"/>
      <c r="BC80" s="28"/>
      <c r="BD80" s="28"/>
      <c r="BE80" s="28"/>
      <c r="BF80" s="28"/>
      <c r="BG80" s="28"/>
      <c r="BH80" s="28"/>
      <c r="BI80" s="28"/>
      <c r="BJ80" s="28"/>
      <c r="BK80" s="28"/>
      <c r="BL80" s="28"/>
      <c r="BM80" s="28"/>
      <c r="BN80" s="28"/>
    </row>
    <row r="81" spans="1:66" s="29" customFormat="1" ht="54" customHeight="1" x14ac:dyDescent="0.25">
      <c r="A81" s="15" t="s">
        <v>38</v>
      </c>
      <c r="B81" s="25" t="s">
        <v>54</v>
      </c>
      <c r="C81" s="50">
        <v>1082</v>
      </c>
      <c r="D81" s="50">
        <v>1082</v>
      </c>
      <c r="E81" s="50">
        <v>1082</v>
      </c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28"/>
      <c r="BA81" s="28"/>
      <c r="BB81" s="28"/>
      <c r="BC81" s="28"/>
      <c r="BD81" s="28"/>
      <c r="BE81" s="28"/>
      <c r="BF81" s="28"/>
      <c r="BG81" s="28"/>
      <c r="BH81" s="28"/>
      <c r="BI81" s="28"/>
      <c r="BJ81" s="28"/>
      <c r="BK81" s="28"/>
      <c r="BL81" s="28"/>
      <c r="BM81" s="28"/>
      <c r="BN81" s="28"/>
    </row>
    <row r="82" spans="1:66" s="29" customFormat="1" ht="94.5" x14ac:dyDescent="0.25">
      <c r="A82" s="15" t="s">
        <v>124</v>
      </c>
      <c r="B82" s="25" t="s">
        <v>125</v>
      </c>
      <c r="C82" s="50">
        <v>875</v>
      </c>
      <c r="D82" s="50">
        <v>875</v>
      </c>
      <c r="E82" s="50">
        <v>875</v>
      </c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28"/>
      <c r="BA82" s="28"/>
      <c r="BB82" s="28"/>
      <c r="BC82" s="28"/>
      <c r="BD82" s="28"/>
      <c r="BE82" s="28"/>
      <c r="BF82" s="28"/>
      <c r="BG82" s="28"/>
      <c r="BH82" s="28"/>
      <c r="BI82" s="28"/>
      <c r="BJ82" s="28"/>
      <c r="BK82" s="28"/>
      <c r="BL82" s="28"/>
      <c r="BM82" s="28"/>
      <c r="BN82" s="28"/>
    </row>
    <row r="83" spans="1:66" s="29" customFormat="1" ht="18" customHeight="1" x14ac:dyDescent="0.25">
      <c r="A83" s="16" t="s">
        <v>37</v>
      </c>
      <c r="B83" s="23" t="s">
        <v>36</v>
      </c>
      <c r="C83" s="48">
        <f>SUM(C84:C99)</f>
        <v>4012</v>
      </c>
      <c r="D83" s="48">
        <f t="shared" ref="D83:E83" si="10">SUM(D84:D99)</f>
        <v>4012</v>
      </c>
      <c r="E83" s="48">
        <f t="shared" si="10"/>
        <v>4012</v>
      </c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28"/>
      <c r="BA83" s="28"/>
      <c r="BB83" s="28"/>
      <c r="BC83" s="28"/>
      <c r="BD83" s="28"/>
      <c r="BE83" s="28"/>
      <c r="BF83" s="28"/>
      <c r="BG83" s="28"/>
      <c r="BH83" s="28"/>
      <c r="BI83" s="28"/>
      <c r="BJ83" s="28"/>
      <c r="BK83" s="28"/>
      <c r="BL83" s="28"/>
      <c r="BM83" s="28"/>
      <c r="BN83" s="28"/>
    </row>
    <row r="84" spans="1:66" s="29" customFormat="1" ht="84.75" customHeight="1" x14ac:dyDescent="0.25">
      <c r="A84" s="15" t="s">
        <v>173</v>
      </c>
      <c r="B84" s="25" t="s">
        <v>191</v>
      </c>
      <c r="C84" s="50">
        <v>10</v>
      </c>
      <c r="D84" s="50">
        <v>10</v>
      </c>
      <c r="E84" s="50">
        <v>10</v>
      </c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8"/>
      <c r="AZ84" s="28"/>
      <c r="BA84" s="28"/>
      <c r="BB84" s="28"/>
      <c r="BC84" s="28"/>
      <c r="BD84" s="28"/>
      <c r="BE84" s="28"/>
      <c r="BF84" s="28"/>
      <c r="BG84" s="28"/>
      <c r="BH84" s="28"/>
      <c r="BI84" s="28"/>
      <c r="BJ84" s="28"/>
      <c r="BK84" s="28"/>
      <c r="BL84" s="28"/>
      <c r="BM84" s="28"/>
      <c r="BN84" s="28"/>
    </row>
    <row r="85" spans="1:66" s="29" customFormat="1" ht="95.25" customHeight="1" x14ac:dyDescent="0.25">
      <c r="A85" s="15" t="s">
        <v>174</v>
      </c>
      <c r="B85" s="25" t="s">
        <v>192</v>
      </c>
      <c r="C85" s="50">
        <v>5</v>
      </c>
      <c r="D85" s="50">
        <v>5</v>
      </c>
      <c r="E85" s="50">
        <v>5</v>
      </c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8"/>
      <c r="AY85" s="28"/>
      <c r="AZ85" s="28"/>
      <c r="BA85" s="28"/>
      <c r="BB85" s="28"/>
      <c r="BC85" s="28"/>
      <c r="BD85" s="28"/>
      <c r="BE85" s="28"/>
      <c r="BF85" s="28"/>
      <c r="BG85" s="28"/>
      <c r="BH85" s="28"/>
      <c r="BI85" s="28"/>
      <c r="BJ85" s="28"/>
      <c r="BK85" s="28"/>
      <c r="BL85" s="28"/>
      <c r="BM85" s="28"/>
      <c r="BN85" s="28"/>
    </row>
    <row r="86" spans="1:66" s="29" customFormat="1" ht="84" hidden="1" customHeight="1" x14ac:dyDescent="0.25">
      <c r="A86" s="15" t="s">
        <v>179</v>
      </c>
      <c r="B86" s="25" t="s">
        <v>193</v>
      </c>
      <c r="C86" s="50"/>
      <c r="D86" s="50"/>
      <c r="E86" s="50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  <c r="AT86" s="28"/>
      <c r="AU86" s="28"/>
      <c r="AV86" s="28"/>
      <c r="AW86" s="28"/>
      <c r="AX86" s="28"/>
      <c r="AY86" s="28"/>
      <c r="AZ86" s="28"/>
      <c r="BA86" s="28"/>
      <c r="BB86" s="28"/>
      <c r="BC86" s="28"/>
      <c r="BD86" s="28"/>
      <c r="BE86" s="28"/>
      <c r="BF86" s="28"/>
      <c r="BG86" s="28"/>
      <c r="BH86" s="28"/>
      <c r="BI86" s="28"/>
      <c r="BJ86" s="28"/>
      <c r="BK86" s="28"/>
      <c r="BL86" s="28"/>
      <c r="BM86" s="28"/>
      <c r="BN86" s="28"/>
    </row>
    <row r="87" spans="1:66" s="29" customFormat="1" ht="84" hidden="1" customHeight="1" x14ac:dyDescent="0.25">
      <c r="A87" s="15" t="s">
        <v>190</v>
      </c>
      <c r="B87" s="25" t="s">
        <v>194</v>
      </c>
      <c r="C87" s="50"/>
      <c r="D87" s="50"/>
      <c r="E87" s="50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  <c r="BA87" s="28"/>
      <c r="BB87" s="28"/>
      <c r="BC87" s="28"/>
      <c r="BD87" s="28"/>
      <c r="BE87" s="28"/>
      <c r="BF87" s="28"/>
      <c r="BG87" s="28"/>
      <c r="BH87" s="28"/>
      <c r="BI87" s="28"/>
      <c r="BJ87" s="28"/>
      <c r="BK87" s="28"/>
      <c r="BL87" s="28"/>
      <c r="BM87" s="28"/>
      <c r="BN87" s="28"/>
    </row>
    <row r="88" spans="1:66" s="29" customFormat="1" ht="96" hidden="1" customHeight="1" x14ac:dyDescent="0.25">
      <c r="A88" s="15" t="s">
        <v>232</v>
      </c>
      <c r="B88" s="25" t="s">
        <v>231</v>
      </c>
      <c r="C88" s="50"/>
      <c r="D88" s="50"/>
      <c r="E88" s="50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28"/>
      <c r="BA88" s="28"/>
      <c r="BB88" s="28"/>
      <c r="BC88" s="28"/>
      <c r="BD88" s="28"/>
      <c r="BE88" s="28"/>
      <c r="BF88" s="28"/>
      <c r="BG88" s="28"/>
      <c r="BH88" s="28"/>
      <c r="BI88" s="28"/>
      <c r="BJ88" s="28"/>
      <c r="BK88" s="28"/>
      <c r="BL88" s="28"/>
      <c r="BM88" s="28"/>
      <c r="BN88" s="28"/>
    </row>
    <row r="89" spans="1:66" s="29" customFormat="1" ht="110.25" hidden="1" x14ac:dyDescent="0.25">
      <c r="A89" s="15" t="s">
        <v>233</v>
      </c>
      <c r="B89" s="25" t="s">
        <v>234</v>
      </c>
      <c r="C89" s="50"/>
      <c r="D89" s="50"/>
      <c r="E89" s="50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28"/>
      <c r="BA89" s="28"/>
      <c r="BB89" s="28"/>
      <c r="BC89" s="28"/>
      <c r="BD89" s="28"/>
      <c r="BE89" s="28"/>
      <c r="BF89" s="28"/>
      <c r="BG89" s="28"/>
      <c r="BH89" s="28"/>
      <c r="BI89" s="28"/>
      <c r="BJ89" s="28"/>
      <c r="BK89" s="28"/>
      <c r="BL89" s="28"/>
      <c r="BM89" s="28"/>
      <c r="BN89" s="28"/>
    </row>
    <row r="90" spans="1:66" s="29" customFormat="1" ht="78.75" hidden="1" x14ac:dyDescent="0.25">
      <c r="A90" s="15" t="s">
        <v>235</v>
      </c>
      <c r="B90" s="25" t="s">
        <v>236</v>
      </c>
      <c r="C90" s="50"/>
      <c r="D90" s="50"/>
      <c r="E90" s="50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  <c r="AU90" s="28"/>
      <c r="AV90" s="28"/>
      <c r="AW90" s="28"/>
      <c r="AX90" s="28"/>
      <c r="AY90" s="28"/>
      <c r="AZ90" s="28"/>
      <c r="BA90" s="28"/>
      <c r="BB90" s="28"/>
      <c r="BC90" s="28"/>
      <c r="BD90" s="28"/>
      <c r="BE90" s="28"/>
      <c r="BF90" s="28"/>
      <c r="BG90" s="28"/>
      <c r="BH90" s="28"/>
      <c r="BI90" s="28"/>
      <c r="BJ90" s="28"/>
      <c r="BK90" s="28"/>
      <c r="BL90" s="28"/>
      <c r="BM90" s="28"/>
      <c r="BN90" s="28"/>
    </row>
    <row r="91" spans="1:66" s="29" customFormat="1" ht="78.75" x14ac:dyDescent="0.25">
      <c r="A91" s="15" t="s">
        <v>159</v>
      </c>
      <c r="B91" s="25" t="s">
        <v>195</v>
      </c>
      <c r="C91" s="50">
        <v>15</v>
      </c>
      <c r="D91" s="50">
        <v>15</v>
      </c>
      <c r="E91" s="50">
        <v>15</v>
      </c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  <c r="AZ91" s="28"/>
      <c r="BA91" s="28"/>
      <c r="BB91" s="28"/>
      <c r="BC91" s="28"/>
      <c r="BD91" s="28"/>
      <c r="BE91" s="28"/>
      <c r="BF91" s="28"/>
      <c r="BG91" s="28"/>
      <c r="BH91" s="28"/>
      <c r="BI91" s="28"/>
      <c r="BJ91" s="28"/>
      <c r="BK91" s="28"/>
      <c r="BL91" s="28"/>
      <c r="BM91" s="28"/>
      <c r="BN91" s="28"/>
    </row>
    <row r="92" spans="1:66" s="29" customFormat="1" hidden="1" x14ac:dyDescent="0.25">
      <c r="A92" s="15"/>
      <c r="B92" s="25"/>
      <c r="C92" s="50"/>
      <c r="D92" s="50"/>
      <c r="E92" s="50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  <c r="AT92" s="28"/>
      <c r="AU92" s="28"/>
      <c r="AV92" s="28"/>
      <c r="AW92" s="28"/>
      <c r="AX92" s="28"/>
      <c r="AY92" s="28"/>
      <c r="AZ92" s="28"/>
      <c r="BA92" s="28"/>
      <c r="BB92" s="28"/>
      <c r="BC92" s="28"/>
      <c r="BD92" s="28"/>
      <c r="BE92" s="28"/>
      <c r="BF92" s="28"/>
      <c r="BG92" s="28"/>
      <c r="BH92" s="28"/>
      <c r="BI92" s="28"/>
      <c r="BJ92" s="28"/>
      <c r="BK92" s="28"/>
      <c r="BL92" s="28"/>
      <c r="BM92" s="28"/>
      <c r="BN92" s="28"/>
    </row>
    <row r="93" spans="1:66" s="29" customFormat="1" ht="45.75" hidden="1" customHeight="1" x14ac:dyDescent="0.25">
      <c r="A93" s="15"/>
      <c r="B93" s="25"/>
      <c r="C93" s="50"/>
      <c r="D93" s="50"/>
      <c r="E93" s="50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  <c r="AT93" s="28"/>
      <c r="AU93" s="28"/>
      <c r="AV93" s="28"/>
      <c r="AW93" s="28"/>
      <c r="AX93" s="28"/>
      <c r="AY93" s="28"/>
      <c r="AZ93" s="28"/>
      <c r="BA93" s="28"/>
      <c r="BB93" s="28"/>
      <c r="BC93" s="28"/>
      <c r="BD93" s="28"/>
      <c r="BE93" s="28"/>
      <c r="BF93" s="28"/>
      <c r="BG93" s="28"/>
      <c r="BH93" s="28"/>
      <c r="BI93" s="28"/>
      <c r="BJ93" s="28"/>
      <c r="BK93" s="28"/>
      <c r="BL93" s="28"/>
      <c r="BM93" s="28"/>
      <c r="BN93" s="28"/>
    </row>
    <row r="94" spans="1:66" s="29" customFormat="1" ht="33" hidden="1" customHeight="1" x14ac:dyDescent="0.25">
      <c r="A94" s="15"/>
      <c r="B94" s="25"/>
      <c r="C94" s="50"/>
      <c r="D94" s="50"/>
      <c r="E94" s="50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  <c r="AT94" s="28"/>
      <c r="AU94" s="28"/>
      <c r="AV94" s="28"/>
      <c r="AW94" s="28"/>
      <c r="AX94" s="28"/>
      <c r="AY94" s="28"/>
      <c r="AZ94" s="28"/>
      <c r="BA94" s="28"/>
      <c r="BB94" s="28"/>
      <c r="BC94" s="28"/>
      <c r="BD94" s="28"/>
      <c r="BE94" s="28"/>
      <c r="BF94" s="28"/>
      <c r="BG94" s="28"/>
      <c r="BH94" s="28"/>
      <c r="BI94" s="28"/>
      <c r="BJ94" s="28"/>
      <c r="BK94" s="28"/>
      <c r="BL94" s="28"/>
      <c r="BM94" s="28"/>
      <c r="BN94" s="28"/>
    </row>
    <row r="95" spans="1:66" s="29" customFormat="1" ht="45.75" customHeight="1" x14ac:dyDescent="0.25">
      <c r="A95" s="15" t="s">
        <v>237</v>
      </c>
      <c r="B95" s="25" t="s">
        <v>196</v>
      </c>
      <c r="C95" s="50">
        <v>50</v>
      </c>
      <c r="D95" s="50">
        <v>50</v>
      </c>
      <c r="E95" s="50">
        <v>50</v>
      </c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8"/>
      <c r="AS95" s="28"/>
      <c r="AT95" s="28"/>
      <c r="AU95" s="28"/>
      <c r="AV95" s="28"/>
      <c r="AW95" s="28"/>
      <c r="AX95" s="28"/>
      <c r="AY95" s="28"/>
      <c r="AZ95" s="28"/>
      <c r="BA95" s="28"/>
      <c r="BB95" s="28"/>
      <c r="BC95" s="28"/>
      <c r="BD95" s="28"/>
      <c r="BE95" s="28"/>
      <c r="BF95" s="28"/>
      <c r="BG95" s="28"/>
      <c r="BH95" s="28"/>
      <c r="BI95" s="28"/>
      <c r="BJ95" s="28"/>
      <c r="BK95" s="28"/>
      <c r="BL95" s="28"/>
      <c r="BM95" s="28"/>
      <c r="BN95" s="28"/>
    </row>
    <row r="96" spans="1:66" s="29" customFormat="1" ht="78.75" x14ac:dyDescent="0.25">
      <c r="A96" s="15" t="s">
        <v>162</v>
      </c>
      <c r="B96" s="25" t="s">
        <v>161</v>
      </c>
      <c r="C96" s="50">
        <v>150</v>
      </c>
      <c r="D96" s="50">
        <v>150</v>
      </c>
      <c r="E96" s="50">
        <v>150</v>
      </c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  <c r="AT96" s="28"/>
      <c r="AU96" s="28"/>
      <c r="AV96" s="28"/>
      <c r="AW96" s="28"/>
      <c r="AX96" s="28"/>
      <c r="AY96" s="28"/>
      <c r="AZ96" s="28"/>
      <c r="BA96" s="28"/>
      <c r="BB96" s="28"/>
      <c r="BC96" s="28"/>
      <c r="BD96" s="28"/>
      <c r="BE96" s="28"/>
      <c r="BF96" s="28"/>
      <c r="BG96" s="28"/>
      <c r="BH96" s="28"/>
      <c r="BI96" s="28"/>
      <c r="BJ96" s="28"/>
      <c r="BK96" s="28"/>
      <c r="BL96" s="28"/>
      <c r="BM96" s="28"/>
      <c r="BN96" s="28"/>
    </row>
    <row r="97" spans="1:66" s="29" customFormat="1" ht="63" hidden="1" x14ac:dyDescent="0.25">
      <c r="A97" s="15" t="s">
        <v>199</v>
      </c>
      <c r="B97" s="25" t="s">
        <v>200</v>
      </c>
      <c r="C97" s="50"/>
      <c r="D97" s="50"/>
      <c r="E97" s="50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  <c r="AR97" s="28"/>
      <c r="AS97" s="28"/>
      <c r="AT97" s="28"/>
      <c r="AU97" s="28"/>
      <c r="AV97" s="28"/>
      <c r="AW97" s="28"/>
      <c r="AX97" s="28"/>
      <c r="AY97" s="28"/>
      <c r="AZ97" s="28"/>
      <c r="BA97" s="28"/>
      <c r="BB97" s="28"/>
      <c r="BC97" s="28"/>
      <c r="BD97" s="28"/>
      <c r="BE97" s="28"/>
      <c r="BF97" s="28"/>
      <c r="BG97" s="28"/>
      <c r="BH97" s="28"/>
      <c r="BI97" s="28"/>
      <c r="BJ97" s="28"/>
      <c r="BK97" s="28"/>
      <c r="BL97" s="28"/>
      <c r="BM97" s="28"/>
      <c r="BN97" s="28"/>
    </row>
    <row r="98" spans="1:66" s="29" customFormat="1" ht="63" x14ac:dyDescent="0.25">
      <c r="A98" s="15" t="s">
        <v>175</v>
      </c>
      <c r="B98" s="25" t="s">
        <v>197</v>
      </c>
      <c r="C98" s="50">
        <v>134</v>
      </c>
      <c r="D98" s="50">
        <v>134</v>
      </c>
      <c r="E98" s="50">
        <v>134</v>
      </c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28"/>
      <c r="AT98" s="28"/>
      <c r="AU98" s="28"/>
      <c r="AV98" s="28"/>
      <c r="AW98" s="28"/>
      <c r="AX98" s="28"/>
      <c r="AY98" s="28"/>
      <c r="AZ98" s="28"/>
      <c r="BA98" s="28"/>
      <c r="BB98" s="28"/>
      <c r="BC98" s="28"/>
      <c r="BD98" s="28"/>
      <c r="BE98" s="28"/>
      <c r="BF98" s="28"/>
      <c r="BG98" s="28"/>
      <c r="BH98" s="28"/>
      <c r="BI98" s="28"/>
      <c r="BJ98" s="28"/>
      <c r="BK98" s="28"/>
      <c r="BL98" s="28"/>
      <c r="BM98" s="28"/>
      <c r="BN98" s="28"/>
    </row>
    <row r="99" spans="1:66" s="29" customFormat="1" ht="96.75" customHeight="1" x14ac:dyDescent="0.25">
      <c r="A99" s="15" t="s">
        <v>160</v>
      </c>
      <c r="B99" s="25" t="s">
        <v>198</v>
      </c>
      <c r="C99" s="50">
        <v>3648</v>
      </c>
      <c r="D99" s="50">
        <v>3648</v>
      </c>
      <c r="E99" s="50">
        <v>3648</v>
      </c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  <c r="AR99" s="28"/>
      <c r="AS99" s="28"/>
      <c r="AT99" s="28"/>
      <c r="AU99" s="28"/>
      <c r="AV99" s="28"/>
      <c r="AW99" s="28"/>
      <c r="AX99" s="28"/>
      <c r="AY99" s="28"/>
      <c r="AZ99" s="28"/>
      <c r="BA99" s="28"/>
      <c r="BB99" s="28"/>
      <c r="BC99" s="28"/>
      <c r="BD99" s="28"/>
      <c r="BE99" s="28"/>
      <c r="BF99" s="28"/>
      <c r="BG99" s="28"/>
      <c r="BH99" s="28"/>
      <c r="BI99" s="28"/>
      <c r="BJ99" s="28"/>
      <c r="BK99" s="28"/>
      <c r="BL99" s="28"/>
      <c r="BM99" s="28"/>
      <c r="BN99" s="28"/>
    </row>
    <row r="100" spans="1:66" s="29" customFormat="1" hidden="1" x14ac:dyDescent="0.25">
      <c r="A100" s="15"/>
      <c r="B100" s="25"/>
      <c r="C100" s="50"/>
      <c r="D100" s="50"/>
      <c r="E100" s="50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28"/>
      <c r="BA100" s="28"/>
      <c r="BB100" s="28"/>
      <c r="BC100" s="28"/>
      <c r="BD100" s="28"/>
      <c r="BE100" s="28"/>
      <c r="BF100" s="28"/>
      <c r="BG100" s="28"/>
      <c r="BH100" s="28"/>
      <c r="BI100" s="28"/>
      <c r="BJ100" s="28"/>
      <c r="BK100" s="28"/>
      <c r="BL100" s="28"/>
      <c r="BM100" s="28"/>
      <c r="BN100" s="28"/>
    </row>
    <row r="101" spans="1:66" s="29" customFormat="1" hidden="1" x14ac:dyDescent="0.25">
      <c r="A101" s="15"/>
      <c r="B101" s="25"/>
      <c r="C101" s="50"/>
      <c r="D101" s="50"/>
      <c r="E101" s="50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28"/>
      <c r="BA101" s="28"/>
      <c r="BB101" s="28"/>
      <c r="BC101" s="28"/>
      <c r="BD101" s="28"/>
      <c r="BE101" s="28"/>
      <c r="BF101" s="28"/>
      <c r="BG101" s="28"/>
      <c r="BH101" s="28"/>
      <c r="BI101" s="28"/>
      <c r="BJ101" s="28"/>
      <c r="BK101" s="28"/>
      <c r="BL101" s="28"/>
      <c r="BM101" s="28"/>
      <c r="BN101" s="28"/>
    </row>
    <row r="102" spans="1:66" s="29" customFormat="1" hidden="1" x14ac:dyDescent="0.25">
      <c r="A102" s="15"/>
      <c r="B102" s="25"/>
      <c r="C102" s="50"/>
      <c r="D102" s="50"/>
      <c r="E102" s="50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28"/>
      <c r="BA102" s="28"/>
      <c r="BB102" s="28"/>
      <c r="BC102" s="28"/>
      <c r="BD102" s="28"/>
      <c r="BE102" s="28"/>
      <c r="BF102" s="28"/>
      <c r="BG102" s="28"/>
      <c r="BH102" s="28"/>
      <c r="BI102" s="28"/>
      <c r="BJ102" s="28"/>
      <c r="BK102" s="28"/>
      <c r="BL102" s="28"/>
      <c r="BM102" s="28"/>
      <c r="BN102" s="28"/>
    </row>
    <row r="103" spans="1:66" s="29" customFormat="1" ht="29.25" hidden="1" customHeight="1" x14ac:dyDescent="0.25">
      <c r="A103" s="15"/>
      <c r="B103" s="25"/>
      <c r="C103" s="50"/>
      <c r="D103" s="50"/>
      <c r="E103" s="50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8"/>
      <c r="AQ103" s="28"/>
      <c r="AR103" s="28"/>
      <c r="AS103" s="28"/>
      <c r="AT103" s="28"/>
      <c r="AU103" s="28"/>
      <c r="AV103" s="28"/>
      <c r="AW103" s="28"/>
      <c r="AX103" s="28"/>
      <c r="AY103" s="28"/>
      <c r="AZ103" s="28"/>
      <c r="BA103" s="28"/>
      <c r="BB103" s="28"/>
      <c r="BC103" s="28"/>
      <c r="BD103" s="28"/>
      <c r="BE103" s="28"/>
      <c r="BF103" s="28"/>
      <c r="BG103" s="28"/>
      <c r="BH103" s="28"/>
      <c r="BI103" s="28"/>
      <c r="BJ103" s="28"/>
      <c r="BK103" s="28"/>
      <c r="BL103" s="28"/>
      <c r="BM103" s="28"/>
      <c r="BN103" s="28"/>
    </row>
    <row r="104" spans="1:66" s="18" customFormat="1" ht="18.75" hidden="1" customHeight="1" x14ac:dyDescent="0.25">
      <c r="A104" s="16" t="s">
        <v>48</v>
      </c>
      <c r="B104" s="23" t="s">
        <v>49</v>
      </c>
      <c r="C104" s="48">
        <f>C105</f>
        <v>0</v>
      </c>
      <c r="D104" s="48"/>
      <c r="E104" s="48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17"/>
      <c r="AZ104" s="17"/>
      <c r="BA104" s="17"/>
      <c r="BB104" s="17"/>
      <c r="BC104" s="17"/>
      <c r="BD104" s="17"/>
      <c r="BE104" s="17"/>
      <c r="BF104" s="17"/>
      <c r="BG104" s="17"/>
      <c r="BH104" s="17"/>
      <c r="BI104" s="17"/>
      <c r="BJ104" s="17"/>
      <c r="BK104" s="17"/>
      <c r="BL104" s="17"/>
      <c r="BM104" s="17"/>
      <c r="BN104" s="17"/>
    </row>
    <row r="105" spans="1:66" s="18" customFormat="1" ht="23.25" hidden="1" customHeight="1" x14ac:dyDescent="0.25">
      <c r="A105" s="31" t="s">
        <v>34</v>
      </c>
      <c r="B105" s="32" t="s">
        <v>32</v>
      </c>
      <c r="C105" s="49">
        <f>C106</f>
        <v>0</v>
      </c>
      <c r="D105" s="49"/>
      <c r="E105" s="49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  <c r="AW105" s="17"/>
      <c r="AX105" s="17"/>
      <c r="AY105" s="17"/>
      <c r="AZ105" s="17"/>
      <c r="BA105" s="17"/>
      <c r="BB105" s="17"/>
      <c r="BC105" s="17"/>
      <c r="BD105" s="17"/>
      <c r="BE105" s="17"/>
      <c r="BF105" s="17"/>
      <c r="BG105" s="17"/>
      <c r="BH105" s="17"/>
      <c r="BI105" s="17"/>
      <c r="BJ105" s="17"/>
      <c r="BK105" s="17"/>
      <c r="BL105" s="17"/>
      <c r="BM105" s="17"/>
      <c r="BN105" s="17"/>
    </row>
    <row r="106" spans="1:66" s="29" customFormat="1" ht="24" hidden="1" customHeight="1" x14ac:dyDescent="0.25">
      <c r="A106" s="15" t="s">
        <v>29</v>
      </c>
      <c r="B106" s="25" t="s">
        <v>12</v>
      </c>
      <c r="C106" s="50"/>
      <c r="D106" s="50"/>
      <c r="E106" s="50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28"/>
      <c r="BA106" s="28"/>
      <c r="BB106" s="28"/>
      <c r="BC106" s="28"/>
      <c r="BD106" s="28"/>
      <c r="BE106" s="28"/>
      <c r="BF106" s="28"/>
      <c r="BG106" s="28"/>
      <c r="BH106" s="28"/>
      <c r="BI106" s="28"/>
      <c r="BJ106" s="28"/>
      <c r="BK106" s="28"/>
      <c r="BL106" s="28"/>
      <c r="BM106" s="28"/>
      <c r="BN106" s="28"/>
    </row>
    <row r="107" spans="1:66" s="5" customFormat="1" ht="24.75" customHeight="1" x14ac:dyDescent="0.25">
      <c r="A107" s="58" t="s">
        <v>11</v>
      </c>
      <c r="B107" s="59"/>
      <c r="C107" s="48">
        <f>C10</f>
        <v>708251</v>
      </c>
      <c r="D107" s="48">
        <f>D10</f>
        <v>723830</v>
      </c>
      <c r="E107" s="48">
        <f>E10</f>
        <v>764413</v>
      </c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s="5" customFormat="1" ht="20.25" customHeight="1" x14ac:dyDescent="0.25">
      <c r="A108" s="14" t="s">
        <v>30</v>
      </c>
      <c r="B108" s="24" t="s">
        <v>8</v>
      </c>
      <c r="C108" s="48">
        <f>C109+C146+C148</f>
        <v>2240423.7000000002</v>
      </c>
      <c r="D108" s="48">
        <f>D109+D146+D148</f>
        <v>1457364.4000000001</v>
      </c>
      <c r="E108" s="48">
        <f>E109+E146+E148</f>
        <v>1423351.7</v>
      </c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s="5" customFormat="1" ht="31.5" x14ac:dyDescent="0.25">
      <c r="A109" s="10" t="s">
        <v>31</v>
      </c>
      <c r="B109" s="21" t="s">
        <v>33</v>
      </c>
      <c r="C109" s="49">
        <f>C110+C114+C134+C142</f>
        <v>2240423.7000000002</v>
      </c>
      <c r="D109" s="49">
        <f>D114+D134+D142+D110+D146+D148</f>
        <v>1457364.4000000001</v>
      </c>
      <c r="E109" s="49">
        <f>E114+E134+E142+E110+E146+E148</f>
        <v>1423351.7</v>
      </c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s="5" customFormat="1" x14ac:dyDescent="0.25">
      <c r="A110" s="10" t="s">
        <v>135</v>
      </c>
      <c r="B110" s="21" t="s">
        <v>121</v>
      </c>
      <c r="C110" s="49">
        <f>C111+C113+C112</f>
        <v>268455.5</v>
      </c>
      <c r="D110" s="49">
        <f t="shared" ref="D110:E110" si="11">D111+D113+D112</f>
        <v>269656.7</v>
      </c>
      <c r="E110" s="49">
        <f t="shared" si="11"/>
        <v>269656.7</v>
      </c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s="13" customFormat="1" ht="47.25" hidden="1" x14ac:dyDescent="0.25">
      <c r="A111" s="11" t="s">
        <v>136</v>
      </c>
      <c r="B111" s="22" t="s">
        <v>206</v>
      </c>
      <c r="C111" s="50"/>
      <c r="D111" s="50"/>
      <c r="E111" s="50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  <c r="BH111" s="12"/>
      <c r="BI111" s="12"/>
      <c r="BJ111" s="12"/>
      <c r="BK111" s="12"/>
      <c r="BL111" s="12"/>
      <c r="BM111" s="12"/>
      <c r="BN111" s="12"/>
    </row>
    <row r="112" spans="1:66" s="13" customFormat="1" ht="31.5" hidden="1" x14ac:dyDescent="0.25">
      <c r="A112" s="11" t="s">
        <v>220</v>
      </c>
      <c r="B112" s="22" t="s">
        <v>219</v>
      </c>
      <c r="C112" s="50"/>
      <c r="D112" s="50"/>
      <c r="E112" s="50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  <c r="BI112" s="12"/>
      <c r="BJ112" s="12"/>
      <c r="BK112" s="12"/>
      <c r="BL112" s="12"/>
      <c r="BM112" s="12"/>
      <c r="BN112" s="12"/>
    </row>
    <row r="113" spans="1:66" s="13" customFormat="1" ht="47.25" x14ac:dyDescent="0.25">
      <c r="A113" s="11" t="s">
        <v>166</v>
      </c>
      <c r="B113" s="22" t="s">
        <v>167</v>
      </c>
      <c r="C113" s="50">
        <v>268455.5</v>
      </c>
      <c r="D113" s="50">
        <v>269656.7</v>
      </c>
      <c r="E113" s="50">
        <v>269656.7</v>
      </c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  <c r="BJ113" s="12"/>
      <c r="BK113" s="12"/>
      <c r="BL113" s="12"/>
      <c r="BM113" s="12"/>
      <c r="BN113" s="12"/>
    </row>
    <row r="114" spans="1:66" s="5" customFormat="1" ht="31.5" x14ac:dyDescent="0.25">
      <c r="A114" s="10" t="s">
        <v>207</v>
      </c>
      <c r="B114" s="21" t="s">
        <v>240</v>
      </c>
      <c r="C114" s="51">
        <f>SUM(C115:C133)</f>
        <v>1283331</v>
      </c>
      <c r="D114" s="51">
        <f>SUM(D115:D133)</f>
        <v>543737.5</v>
      </c>
      <c r="E114" s="51">
        <f>SUM(E115:E133)</f>
        <v>508457</v>
      </c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s="5" customFormat="1" ht="110.25" hidden="1" x14ac:dyDescent="0.25">
      <c r="A115" s="11" t="s">
        <v>155</v>
      </c>
      <c r="B115" s="37" t="s">
        <v>156</v>
      </c>
      <c r="C115" s="44"/>
      <c r="D115" s="44"/>
      <c r="E115" s="44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s="5" customFormat="1" ht="31.5" x14ac:dyDescent="0.25">
      <c r="A116" s="11" t="s">
        <v>215</v>
      </c>
      <c r="B116" s="37" t="s">
        <v>216</v>
      </c>
      <c r="C116" s="44">
        <v>341923.5</v>
      </c>
      <c r="D116" s="44">
        <v>277576.40000000002</v>
      </c>
      <c r="E116" s="44">
        <v>122934</v>
      </c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s="5" customFormat="1" ht="94.5" x14ac:dyDescent="0.25">
      <c r="A117" s="11" t="s">
        <v>155</v>
      </c>
      <c r="B117" s="37" t="s">
        <v>221</v>
      </c>
      <c r="C117" s="44">
        <v>7800.9</v>
      </c>
      <c r="D117" s="44">
        <v>0</v>
      </c>
      <c r="E117" s="44">
        <v>0</v>
      </c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s="5" customFormat="1" ht="78.75" x14ac:dyDescent="0.25">
      <c r="A118" s="11" t="s">
        <v>209</v>
      </c>
      <c r="B118" s="37" t="s">
        <v>210</v>
      </c>
      <c r="C118" s="44">
        <v>11248.9</v>
      </c>
      <c r="D118" s="44">
        <v>0</v>
      </c>
      <c r="E118" s="44">
        <v>0</v>
      </c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s="5" customFormat="1" ht="78.75" hidden="1" x14ac:dyDescent="0.25">
      <c r="A119" s="11" t="s">
        <v>201</v>
      </c>
      <c r="B119" s="37" t="s">
        <v>202</v>
      </c>
      <c r="C119" s="44"/>
      <c r="D119" s="44"/>
      <c r="E119" s="44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s="5" customFormat="1" ht="63" hidden="1" x14ac:dyDescent="0.25">
      <c r="A120" s="11" t="s">
        <v>217</v>
      </c>
      <c r="B120" s="37" t="s">
        <v>218</v>
      </c>
      <c r="C120" s="44"/>
      <c r="D120" s="44"/>
      <c r="E120" s="44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s="5" customFormat="1" ht="31.5" hidden="1" x14ac:dyDescent="0.25">
      <c r="A121" s="11" t="s">
        <v>241</v>
      </c>
      <c r="B121" s="37" t="s">
        <v>242</v>
      </c>
      <c r="C121" s="44"/>
      <c r="D121" s="44"/>
      <c r="E121" s="44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s="5" customFormat="1" ht="47.25" x14ac:dyDescent="0.25">
      <c r="A122" s="11" t="s">
        <v>258</v>
      </c>
      <c r="B122" s="37" t="s">
        <v>260</v>
      </c>
      <c r="C122" s="44">
        <v>25997.3</v>
      </c>
      <c r="D122" s="44">
        <v>0</v>
      </c>
      <c r="E122" s="44">
        <v>0</v>
      </c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s="5" customFormat="1" ht="71.25" customHeight="1" x14ac:dyDescent="0.25">
      <c r="A123" s="11" t="s">
        <v>259</v>
      </c>
      <c r="B123" s="43" t="s">
        <v>171</v>
      </c>
      <c r="C123" s="44">
        <v>19924.2</v>
      </c>
      <c r="D123" s="44">
        <v>17585.099999999999</v>
      </c>
      <c r="E123" s="44">
        <v>16554.400000000001</v>
      </c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s="5" customFormat="1" ht="71.25" customHeight="1" x14ac:dyDescent="0.25">
      <c r="A124" s="11" t="s">
        <v>261</v>
      </c>
      <c r="B124" s="43" t="s">
        <v>262</v>
      </c>
      <c r="C124" s="44">
        <v>0</v>
      </c>
      <c r="D124" s="44">
        <v>50700.7</v>
      </c>
      <c r="E124" s="44">
        <v>0</v>
      </c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s="46" customFormat="1" ht="31.5" x14ac:dyDescent="0.25">
      <c r="A125" s="42" t="s">
        <v>137</v>
      </c>
      <c r="B125" s="43" t="s">
        <v>132</v>
      </c>
      <c r="C125" s="44">
        <v>0</v>
      </c>
      <c r="D125" s="44">
        <v>677.7</v>
      </c>
      <c r="E125" s="44">
        <v>677.7</v>
      </c>
      <c r="F125" s="45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  <c r="AE125" s="45"/>
      <c r="AF125" s="45"/>
      <c r="AG125" s="45"/>
      <c r="AH125" s="45"/>
      <c r="AI125" s="45"/>
      <c r="AJ125" s="45"/>
      <c r="AK125" s="45"/>
      <c r="AL125" s="45"/>
      <c r="AM125" s="45"/>
      <c r="AN125" s="45"/>
      <c r="AO125" s="45"/>
      <c r="AP125" s="45"/>
      <c r="AQ125" s="45"/>
      <c r="AR125" s="45"/>
      <c r="AS125" s="45"/>
      <c r="AT125" s="45"/>
      <c r="AU125" s="45"/>
      <c r="AV125" s="45"/>
      <c r="AW125" s="45"/>
      <c r="AX125" s="45"/>
      <c r="AY125" s="45"/>
      <c r="AZ125" s="45"/>
      <c r="BA125" s="45"/>
      <c r="BB125" s="45"/>
      <c r="BC125" s="45"/>
      <c r="BD125" s="45"/>
      <c r="BE125" s="45"/>
      <c r="BF125" s="45"/>
      <c r="BG125" s="45"/>
      <c r="BH125" s="45"/>
      <c r="BI125" s="45"/>
      <c r="BJ125" s="45"/>
      <c r="BK125" s="45"/>
      <c r="BL125" s="45"/>
      <c r="BM125" s="45"/>
      <c r="BN125" s="45"/>
    </row>
    <row r="126" spans="1:66" s="46" customFormat="1" ht="31.5" hidden="1" x14ac:dyDescent="0.25">
      <c r="A126" s="42" t="s">
        <v>138</v>
      </c>
      <c r="B126" s="43" t="s">
        <v>147</v>
      </c>
      <c r="C126" s="44">
        <v>0</v>
      </c>
      <c r="D126" s="44">
        <v>0</v>
      </c>
      <c r="E126" s="44">
        <v>0</v>
      </c>
      <c r="F126" s="45"/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  <c r="AA126" s="45"/>
      <c r="AB126" s="45"/>
      <c r="AC126" s="45"/>
      <c r="AD126" s="45"/>
      <c r="AE126" s="45"/>
      <c r="AF126" s="45"/>
      <c r="AG126" s="45"/>
      <c r="AH126" s="45"/>
      <c r="AI126" s="45"/>
      <c r="AJ126" s="45"/>
      <c r="AK126" s="45"/>
      <c r="AL126" s="45"/>
      <c r="AM126" s="45"/>
      <c r="AN126" s="45"/>
      <c r="AO126" s="45"/>
      <c r="AP126" s="45"/>
      <c r="AQ126" s="45"/>
      <c r="AR126" s="45"/>
      <c r="AS126" s="45"/>
      <c r="AT126" s="45"/>
      <c r="AU126" s="45"/>
      <c r="AV126" s="45"/>
      <c r="AW126" s="45"/>
      <c r="AX126" s="45"/>
      <c r="AY126" s="45"/>
      <c r="AZ126" s="45"/>
      <c r="BA126" s="45"/>
      <c r="BB126" s="45"/>
      <c r="BC126" s="45"/>
      <c r="BD126" s="45"/>
      <c r="BE126" s="45"/>
      <c r="BF126" s="45"/>
      <c r="BG126" s="45"/>
      <c r="BH126" s="45"/>
      <c r="BI126" s="45"/>
      <c r="BJ126" s="45"/>
      <c r="BK126" s="45"/>
      <c r="BL126" s="45"/>
      <c r="BM126" s="45"/>
      <c r="BN126" s="45"/>
    </row>
    <row r="127" spans="1:66" s="46" customFormat="1" ht="31.5" x14ac:dyDescent="0.25">
      <c r="A127" s="42" t="s">
        <v>139</v>
      </c>
      <c r="B127" s="43" t="s">
        <v>131</v>
      </c>
      <c r="C127" s="44">
        <v>3617</v>
      </c>
      <c r="D127" s="44">
        <v>0</v>
      </c>
      <c r="E127" s="44">
        <v>4202.5</v>
      </c>
      <c r="F127" s="45"/>
      <c r="G127" s="45"/>
      <c r="H127" s="45"/>
      <c r="I127" s="45"/>
      <c r="J127" s="45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  <c r="AF127" s="45"/>
      <c r="AG127" s="45"/>
      <c r="AH127" s="45"/>
      <c r="AI127" s="45"/>
      <c r="AJ127" s="45"/>
      <c r="AK127" s="45"/>
      <c r="AL127" s="45"/>
      <c r="AM127" s="45"/>
      <c r="AN127" s="45"/>
      <c r="AO127" s="45"/>
      <c r="AP127" s="45"/>
      <c r="AQ127" s="45"/>
      <c r="AR127" s="45"/>
      <c r="AS127" s="45"/>
      <c r="AT127" s="45"/>
      <c r="AU127" s="45"/>
      <c r="AV127" s="45"/>
      <c r="AW127" s="45"/>
      <c r="AX127" s="45"/>
      <c r="AY127" s="45"/>
      <c r="AZ127" s="45"/>
      <c r="BA127" s="45"/>
      <c r="BB127" s="45"/>
      <c r="BC127" s="45"/>
      <c r="BD127" s="45"/>
      <c r="BE127" s="45"/>
      <c r="BF127" s="45"/>
      <c r="BG127" s="45"/>
      <c r="BH127" s="45"/>
      <c r="BI127" s="45"/>
      <c r="BJ127" s="45"/>
      <c r="BK127" s="45"/>
      <c r="BL127" s="45"/>
      <c r="BM127" s="45"/>
      <c r="BN127" s="45"/>
    </row>
    <row r="128" spans="1:66" s="5" customFormat="1" ht="31.5" x14ac:dyDescent="0.25">
      <c r="A128" s="11" t="s">
        <v>140</v>
      </c>
      <c r="B128" s="37" t="s">
        <v>168</v>
      </c>
      <c r="C128" s="44">
        <v>5922</v>
      </c>
      <c r="D128" s="44">
        <v>5690.3</v>
      </c>
      <c r="E128" s="44">
        <v>5463.5</v>
      </c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s="5" customFormat="1" ht="47.25" x14ac:dyDescent="0.25">
      <c r="A129" s="11" t="s">
        <v>263</v>
      </c>
      <c r="B129" s="37" t="s">
        <v>264</v>
      </c>
      <c r="C129" s="44">
        <v>184.8</v>
      </c>
      <c r="D129" s="44">
        <v>0</v>
      </c>
      <c r="E129" s="44">
        <v>0</v>
      </c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s="5" customFormat="1" ht="47.25" x14ac:dyDescent="0.25">
      <c r="A130" s="11" t="s">
        <v>243</v>
      </c>
      <c r="B130" s="37" t="s">
        <v>244</v>
      </c>
      <c r="C130" s="44">
        <v>18</v>
      </c>
      <c r="D130" s="44">
        <v>0</v>
      </c>
      <c r="E130" s="44">
        <v>0</v>
      </c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s="5" customFormat="1" ht="31.5" x14ac:dyDescent="0.25">
      <c r="A131" s="11" t="s">
        <v>211</v>
      </c>
      <c r="B131" s="37" t="s">
        <v>212</v>
      </c>
      <c r="C131" s="44">
        <v>328522.5</v>
      </c>
      <c r="D131" s="44">
        <v>0</v>
      </c>
      <c r="E131" s="44">
        <v>138086.9</v>
      </c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s="5" customFormat="1" ht="47.25" x14ac:dyDescent="0.25">
      <c r="A132" s="11" t="s">
        <v>238</v>
      </c>
      <c r="B132" s="37" t="s">
        <v>239</v>
      </c>
      <c r="C132" s="44">
        <v>0</v>
      </c>
      <c r="D132" s="44">
        <v>12000</v>
      </c>
      <c r="E132" s="44">
        <v>0</v>
      </c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s="5" customFormat="1" x14ac:dyDescent="0.25">
      <c r="A133" s="11" t="s">
        <v>141</v>
      </c>
      <c r="B133" s="25" t="s">
        <v>103</v>
      </c>
      <c r="C133" s="44">
        <v>538171.9</v>
      </c>
      <c r="D133" s="44">
        <v>179507.3</v>
      </c>
      <c r="E133" s="44">
        <v>220538</v>
      </c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s="5" customFormat="1" x14ac:dyDescent="0.25">
      <c r="A134" s="10" t="s">
        <v>205</v>
      </c>
      <c r="B134" s="21" t="s">
        <v>208</v>
      </c>
      <c r="C134" s="51">
        <f>SUM(C135:C141)</f>
        <v>660632.5</v>
      </c>
      <c r="D134" s="51">
        <f>SUM(D135:D141)</f>
        <v>642614.20000000007</v>
      </c>
      <c r="E134" s="51">
        <f>SUM(E135:E141)</f>
        <v>643882</v>
      </c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s="13" customFormat="1" ht="38.25" customHeight="1" x14ac:dyDescent="0.25">
      <c r="A135" s="11" t="s">
        <v>169</v>
      </c>
      <c r="B135" s="25" t="s">
        <v>64</v>
      </c>
      <c r="C135" s="44">
        <v>613963.4</v>
      </c>
      <c r="D135" s="44">
        <v>595511</v>
      </c>
      <c r="E135" s="44">
        <v>596451.80000000005</v>
      </c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2"/>
      <c r="AY135" s="12"/>
      <c r="AZ135" s="12"/>
      <c r="BA135" s="12"/>
      <c r="BB135" s="12"/>
      <c r="BC135" s="12"/>
      <c r="BD135" s="12"/>
      <c r="BE135" s="12"/>
      <c r="BF135" s="12"/>
      <c r="BG135" s="12"/>
      <c r="BH135" s="12"/>
      <c r="BI135" s="12"/>
      <c r="BJ135" s="12"/>
      <c r="BK135" s="12"/>
      <c r="BL135" s="12"/>
      <c r="BM135" s="12"/>
      <c r="BN135" s="12"/>
    </row>
    <row r="136" spans="1:66" s="13" customFormat="1" ht="63" x14ac:dyDescent="0.25">
      <c r="A136" s="11" t="s">
        <v>142</v>
      </c>
      <c r="B136" s="25" t="s">
        <v>116</v>
      </c>
      <c r="C136" s="44">
        <v>5.5</v>
      </c>
      <c r="D136" s="44">
        <v>36.4</v>
      </c>
      <c r="E136" s="44">
        <v>5.4</v>
      </c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12"/>
      <c r="AY136" s="12"/>
      <c r="AZ136" s="12"/>
      <c r="BA136" s="12"/>
      <c r="BB136" s="12"/>
      <c r="BC136" s="12"/>
      <c r="BD136" s="12"/>
      <c r="BE136" s="12"/>
      <c r="BF136" s="12"/>
      <c r="BG136" s="12"/>
      <c r="BH136" s="12"/>
      <c r="BI136" s="12"/>
      <c r="BJ136" s="12"/>
      <c r="BK136" s="12"/>
      <c r="BL136" s="12"/>
      <c r="BM136" s="12"/>
      <c r="BN136" s="12"/>
    </row>
    <row r="137" spans="1:66" s="13" customFormat="1" ht="94.5" hidden="1" x14ac:dyDescent="0.25">
      <c r="A137" s="11" t="s">
        <v>143</v>
      </c>
      <c r="B137" s="25" t="s">
        <v>113</v>
      </c>
      <c r="C137" s="44"/>
      <c r="D137" s="44"/>
      <c r="E137" s="44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12"/>
      <c r="AY137" s="12"/>
      <c r="AZ137" s="12"/>
      <c r="BA137" s="12"/>
      <c r="BB137" s="12"/>
      <c r="BC137" s="12"/>
      <c r="BD137" s="12"/>
      <c r="BE137" s="12"/>
      <c r="BF137" s="12"/>
      <c r="BG137" s="12"/>
      <c r="BH137" s="12"/>
      <c r="BI137" s="12"/>
      <c r="BJ137" s="12"/>
      <c r="BK137" s="12"/>
      <c r="BL137" s="12"/>
      <c r="BM137" s="12"/>
      <c r="BN137" s="12"/>
    </row>
    <row r="138" spans="1:66" s="13" customFormat="1" ht="63" hidden="1" x14ac:dyDescent="0.25">
      <c r="A138" s="15" t="s">
        <v>144</v>
      </c>
      <c r="B138" s="25" t="s">
        <v>128</v>
      </c>
      <c r="C138" s="44"/>
      <c r="D138" s="44"/>
      <c r="E138" s="44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12"/>
      <c r="AY138" s="12"/>
      <c r="AZ138" s="12"/>
      <c r="BA138" s="12"/>
      <c r="BB138" s="12"/>
      <c r="BC138" s="12"/>
      <c r="BD138" s="12"/>
      <c r="BE138" s="12"/>
      <c r="BF138" s="12"/>
      <c r="BG138" s="12"/>
      <c r="BH138" s="12"/>
      <c r="BI138" s="12"/>
      <c r="BJ138" s="12"/>
      <c r="BK138" s="12"/>
      <c r="BL138" s="12"/>
      <c r="BM138" s="12"/>
      <c r="BN138" s="12"/>
    </row>
    <row r="139" spans="1:66" s="13" customFormat="1" ht="63" x14ac:dyDescent="0.25">
      <c r="A139" s="15" t="s">
        <v>213</v>
      </c>
      <c r="B139" s="25" t="s">
        <v>214</v>
      </c>
      <c r="C139" s="44">
        <v>3297</v>
      </c>
      <c r="D139" s="44">
        <v>3347</v>
      </c>
      <c r="E139" s="44">
        <v>3407.6</v>
      </c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12"/>
      <c r="AY139" s="12"/>
      <c r="AZ139" s="12"/>
      <c r="BA139" s="12"/>
      <c r="BB139" s="12"/>
      <c r="BC139" s="12"/>
      <c r="BD139" s="12"/>
      <c r="BE139" s="12"/>
      <c r="BF139" s="12"/>
      <c r="BG139" s="12"/>
      <c r="BH139" s="12"/>
      <c r="BI139" s="12"/>
      <c r="BJ139" s="12"/>
      <c r="BK139" s="12"/>
      <c r="BL139" s="12"/>
      <c r="BM139" s="12"/>
      <c r="BN139" s="12"/>
    </row>
    <row r="140" spans="1:66" s="13" customFormat="1" ht="110.25" x14ac:dyDescent="0.25">
      <c r="A140" s="15" t="s">
        <v>180</v>
      </c>
      <c r="B140" s="25" t="s">
        <v>222</v>
      </c>
      <c r="C140" s="44">
        <v>39308.400000000001</v>
      </c>
      <c r="D140" s="44">
        <v>39667.300000000003</v>
      </c>
      <c r="E140" s="44">
        <v>39964.699999999997</v>
      </c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2"/>
      <c r="AY140" s="12"/>
      <c r="AZ140" s="12"/>
      <c r="BA140" s="12"/>
      <c r="BB140" s="12"/>
      <c r="BC140" s="12"/>
      <c r="BD140" s="12"/>
      <c r="BE140" s="12"/>
      <c r="BF140" s="12"/>
      <c r="BG140" s="12"/>
      <c r="BH140" s="12"/>
      <c r="BI140" s="12"/>
      <c r="BJ140" s="12"/>
      <c r="BK140" s="12"/>
      <c r="BL140" s="12"/>
      <c r="BM140" s="12"/>
      <c r="BN140" s="12"/>
    </row>
    <row r="141" spans="1:66" s="13" customFormat="1" ht="30.75" customHeight="1" x14ac:dyDescent="0.25">
      <c r="A141" s="15" t="s">
        <v>176</v>
      </c>
      <c r="B141" s="25" t="s">
        <v>223</v>
      </c>
      <c r="C141" s="44">
        <v>4058.2</v>
      </c>
      <c r="D141" s="44">
        <v>4052.5</v>
      </c>
      <c r="E141" s="44">
        <v>4052.5</v>
      </c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12"/>
      <c r="AY141" s="12"/>
      <c r="AZ141" s="12"/>
      <c r="BA141" s="12"/>
      <c r="BB141" s="12"/>
      <c r="BC141" s="12"/>
      <c r="BD141" s="12"/>
      <c r="BE141" s="12"/>
      <c r="BF141" s="12"/>
      <c r="BG141" s="12"/>
      <c r="BH141" s="12"/>
      <c r="BI141" s="12"/>
      <c r="BJ141" s="12"/>
      <c r="BK141" s="12"/>
      <c r="BL141" s="12"/>
      <c r="BM141" s="12"/>
      <c r="BN141" s="12"/>
    </row>
    <row r="142" spans="1:66" s="5" customFormat="1" ht="27.75" customHeight="1" x14ac:dyDescent="0.25">
      <c r="A142" s="10" t="s">
        <v>203</v>
      </c>
      <c r="B142" s="21" t="s">
        <v>204</v>
      </c>
      <c r="C142" s="49">
        <f>C143+C144+C145</f>
        <v>28004.7</v>
      </c>
      <c r="D142" s="49">
        <f t="shared" ref="D142:E142" si="12">D143+D144+D145</f>
        <v>1356</v>
      </c>
      <c r="E142" s="49">
        <f t="shared" si="12"/>
        <v>1356</v>
      </c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s="5" customFormat="1" ht="63" x14ac:dyDescent="0.25">
      <c r="A143" s="11" t="s">
        <v>145</v>
      </c>
      <c r="B143" s="25" t="s">
        <v>104</v>
      </c>
      <c r="C143" s="39">
        <f>21553.9+4055.3</f>
        <v>25609.200000000001</v>
      </c>
      <c r="D143" s="50"/>
      <c r="E143" s="50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s="5" customFormat="1" ht="141.75" x14ac:dyDescent="0.25">
      <c r="A144" s="11" t="s">
        <v>267</v>
      </c>
      <c r="B144" s="25" t="s">
        <v>268</v>
      </c>
      <c r="C144" s="44">
        <v>1356</v>
      </c>
      <c r="D144" s="44">
        <v>1356</v>
      </c>
      <c r="E144" s="44">
        <v>1356</v>
      </c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s="13" customFormat="1" ht="31.5" x14ac:dyDescent="0.25">
      <c r="A145" s="11" t="s">
        <v>146</v>
      </c>
      <c r="B145" s="37" t="s">
        <v>85</v>
      </c>
      <c r="C145" s="50">
        <v>1039.5</v>
      </c>
      <c r="D145" s="50"/>
      <c r="E145" s="50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12"/>
      <c r="AY145" s="12"/>
      <c r="AZ145" s="12"/>
      <c r="BA145" s="12"/>
      <c r="BB145" s="12"/>
      <c r="BC145" s="12"/>
      <c r="BD145" s="12"/>
      <c r="BE145" s="12"/>
      <c r="BF145" s="12"/>
      <c r="BG145" s="12"/>
      <c r="BH145" s="12"/>
      <c r="BI145" s="12"/>
      <c r="BJ145" s="12"/>
      <c r="BK145" s="12"/>
      <c r="BL145" s="12"/>
      <c r="BM145" s="12"/>
      <c r="BN145" s="12"/>
    </row>
    <row r="146" spans="1:66" s="5" customFormat="1" ht="31.5" hidden="1" x14ac:dyDescent="0.25">
      <c r="A146" s="10" t="s">
        <v>152</v>
      </c>
      <c r="B146" s="21" t="s">
        <v>115</v>
      </c>
      <c r="C146" s="49">
        <f>C147</f>
        <v>0</v>
      </c>
      <c r="D146" s="49">
        <f t="shared" ref="D146:E146" si="13">D147</f>
        <v>0</v>
      </c>
      <c r="E146" s="49">
        <f t="shared" si="13"/>
        <v>0</v>
      </c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s="5" customFormat="1" ht="47.25" hidden="1" x14ac:dyDescent="0.25">
      <c r="A147" s="11" t="s">
        <v>151</v>
      </c>
      <c r="B147" s="25" t="s">
        <v>114</v>
      </c>
      <c r="C147" s="50"/>
      <c r="D147" s="50"/>
      <c r="E147" s="50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s="5" customFormat="1" ht="31.5" hidden="1" x14ac:dyDescent="0.25">
      <c r="A148" s="10" t="s">
        <v>154</v>
      </c>
      <c r="B148" s="21" t="s">
        <v>130</v>
      </c>
      <c r="C148" s="49">
        <f>C149</f>
        <v>0</v>
      </c>
      <c r="D148" s="49">
        <f t="shared" ref="D148:E148" si="14">D149</f>
        <v>0</v>
      </c>
      <c r="E148" s="49">
        <f t="shared" si="14"/>
        <v>0</v>
      </c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s="5" customFormat="1" ht="47.25" hidden="1" x14ac:dyDescent="0.25">
      <c r="A149" s="11" t="s">
        <v>153</v>
      </c>
      <c r="B149" s="25" t="s">
        <v>129</v>
      </c>
      <c r="C149" s="39"/>
      <c r="D149" s="50"/>
      <c r="E149" s="50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s="5" customFormat="1" x14ac:dyDescent="0.25">
      <c r="A150" s="58" t="s">
        <v>10</v>
      </c>
      <c r="B150" s="59"/>
      <c r="C150" s="48">
        <f>C108</f>
        <v>2240423.7000000002</v>
      </c>
      <c r="D150" s="48">
        <f>D108</f>
        <v>1457364.4000000001</v>
      </c>
      <c r="E150" s="48">
        <f>E108</f>
        <v>1423351.7</v>
      </c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s="5" customFormat="1" ht="27.75" customHeight="1" thickBot="1" x14ac:dyDescent="0.3">
      <c r="A151" s="56" t="s">
        <v>9</v>
      </c>
      <c r="B151" s="57"/>
      <c r="C151" s="52">
        <f>C107+C108</f>
        <v>2948674.7</v>
      </c>
      <c r="D151" s="52">
        <f>D107+D108</f>
        <v>2181194.4000000004</v>
      </c>
      <c r="E151" s="52">
        <f>E107+E108</f>
        <v>2187764.7000000002</v>
      </c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3" spans="1:66" x14ac:dyDescent="0.25">
      <c r="D153" s="4"/>
      <c r="E153" s="4"/>
    </row>
    <row r="154" spans="1:66" x14ac:dyDescent="0.25">
      <c r="D154" s="4"/>
      <c r="E154" s="4"/>
      <c r="F154" s="4"/>
    </row>
  </sheetData>
  <mergeCells count="9">
    <mergeCell ref="C1:E1"/>
    <mergeCell ref="C2:E2"/>
    <mergeCell ref="A4:E4"/>
    <mergeCell ref="A151:B151"/>
    <mergeCell ref="A107:B107"/>
    <mergeCell ref="A6:A8"/>
    <mergeCell ref="B6:B8"/>
    <mergeCell ref="A150:B150"/>
    <mergeCell ref="C6:E7"/>
  </mergeCells>
  <phoneticPr fontId="0" type="noConversion"/>
  <pageMargins left="0.98425196850393704" right="0.39370078740157483" top="0.39370078740157483" bottom="0.39370078740157483" header="0.27559055118110237" footer="0"/>
  <pageSetup paperSize="9" scale="60" fitToHeight="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2025-2027</vt:lpstr>
      <vt:lpstr>'2025-2027'!Заголовки_для_печати</vt:lpstr>
      <vt:lpstr>'2025-2027'!Область_печати</vt:lpstr>
    </vt:vector>
  </TitlesOfParts>
  <Company>Финансовое управление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Надеева Наталья Николаевна</dc:creator>
  <cp:lastModifiedBy>ktp</cp:lastModifiedBy>
  <cp:lastPrinted>2024-12-12T11:56:52Z</cp:lastPrinted>
  <dcterms:created xsi:type="dcterms:W3CDTF">2003-11-13T13:05:02Z</dcterms:created>
  <dcterms:modified xsi:type="dcterms:W3CDTF">2025-02-19T06:37:01Z</dcterms:modified>
</cp:coreProperties>
</file>