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025" yWindow="-45" windowWidth="14295" windowHeight="12555" tabRatio="815"/>
  </bookViews>
  <sheets>
    <sheet name="Титул" sheetId="11" r:id="rId1"/>
    <sheet name="Табл.11" sheetId="8" r:id="rId2"/>
    <sheet name="Табл.12" sheetId="7" r:id="rId3"/>
    <sheet name="Табл.13" sheetId="6" r:id="rId4"/>
    <sheet name="Табл.14" sheetId="5" r:id="rId5"/>
    <sheet name="Табл.16" sheetId="9" r:id="rId6"/>
    <sheet name="Изменения МП" sheetId="13" r:id="rId7"/>
    <sheet name="Оц.Эфф.МП" sheetId="12" r:id="rId8"/>
  </sheets>
  <definedNames>
    <definedName name="_xlnm.Print_Area" localSheetId="7">Оц.Эфф.МП!$A$1:$H$31</definedName>
    <definedName name="_xlnm.Print_Area" localSheetId="1">Табл.11!$A$1:$G$30</definedName>
    <definedName name="_xlnm.Print_Area" localSheetId="3">Табл.13!$A$1:$G$19</definedName>
    <definedName name="_xlnm.Print_Area" localSheetId="5">Табл.16!$A$1:$F$20</definedName>
  </definedNames>
  <calcPr calcId="124519" iterate="1"/>
</workbook>
</file>

<file path=xl/calcChain.xml><?xml version="1.0" encoding="utf-8"?>
<calcChain xmlns="http://schemas.openxmlformats.org/spreadsheetml/2006/main">
  <c r="E5" i="5"/>
  <c r="F10" i="12"/>
  <c r="F7" i="6"/>
  <c r="F14" i="12" l="1"/>
  <c r="D6" i="5"/>
  <c r="F6" i="6"/>
  <c r="E6" i="5" l="1"/>
  <c r="C25" i="12"/>
  <c r="D5" i="5"/>
  <c r="B25" i="12"/>
  <c r="F13" l="1"/>
  <c r="A9" i="9"/>
  <c r="A10" s="1"/>
  <c r="A11" s="1"/>
  <c r="A12" s="1"/>
  <c r="A13" s="1"/>
  <c r="A8" i="8"/>
  <c r="A9" s="1"/>
  <c r="A10" s="1"/>
  <c r="F12" i="12"/>
  <c r="F11"/>
  <c r="B20" s="1"/>
  <c r="E20" l="1"/>
  <c r="D25"/>
  <c r="F27" l="1"/>
</calcChain>
</file>

<file path=xl/comments1.xml><?xml version="1.0" encoding="utf-8"?>
<comments xmlns="http://schemas.openxmlformats.org/spreadsheetml/2006/main">
  <authors>
    <author>odn</author>
  </authors>
  <commentList>
    <comment ref="A16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Наименование муниципальной программы</t>
        </r>
      </text>
    </comment>
  </commentList>
</comments>
</file>

<file path=xl/comments2.xml><?xml version="1.0" encoding="utf-8"?>
<comments xmlns="http://schemas.openxmlformats.org/spreadsheetml/2006/main">
  <authors>
    <author>odn</author>
  </authors>
  <commentList>
    <comment ref="D8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224,7
</t>
        </r>
      </text>
    </comment>
    <comment ref="F8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224,7
</t>
        </r>
      </text>
    </comment>
  </commentList>
</comments>
</file>

<file path=xl/comments3.xml><?xml version="1.0" encoding="utf-8"?>
<comments xmlns="http://schemas.openxmlformats.org/spreadsheetml/2006/main">
  <authors>
    <author>odn</author>
  </authors>
  <commentList>
    <comment ref="D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2015
</t>
        </r>
      </text>
    </comment>
  </commentList>
</comments>
</file>

<file path=xl/comments4.xml><?xml version="1.0" encoding="utf-8"?>
<comments xmlns="http://schemas.openxmlformats.org/spreadsheetml/2006/main">
  <authors>
    <author>odn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наименование МП</t>
        </r>
      </text>
    </commen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A9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  <comment ref="E1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224,7
</t>
        </r>
      </text>
    </commen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ввести выражение (сумма ПДЦ всех подпрограмм МП / количество подпрограмм).
При отсутствии подпрограмм показатель = ПДЦ общ.</t>
        </r>
      </text>
    </comment>
  </commentList>
</comments>
</file>

<file path=xl/sharedStrings.xml><?xml version="1.0" encoding="utf-8"?>
<sst xmlns="http://schemas.openxmlformats.org/spreadsheetml/2006/main" count="301" uniqueCount="189">
  <si>
    <t>план</t>
  </si>
  <si>
    <t>факт</t>
  </si>
  <si>
    <t>И общ.к</t>
  </si>
  <si>
    <t>ПДЦ общ. =</t>
  </si>
  <si>
    <t>Оценка степени достижения цели и решения задач программы</t>
  </si>
  <si>
    <t>ЭИС</t>
  </si>
  <si>
    <t>Наименование муниципальной программы</t>
  </si>
  <si>
    <t>Оценка эффективности за</t>
  </si>
  <si>
    <t>Ответственный исполнитель</t>
  </si>
  <si>
    <t>ФИО</t>
  </si>
  <si>
    <t>Подпись</t>
  </si>
  <si>
    <t>Желаемая тенденция*</t>
  </si>
  <si>
    <t>* увеличение</t>
  </si>
  <si>
    <t>Оценка степени соответствия уровня затрат программы</t>
  </si>
  <si>
    <t>ПДЦ пр.=</t>
  </si>
  <si>
    <t>Сведения о достижении значений показателей (индикаторов)</t>
  </si>
  <si>
    <t>Таблица 11</t>
  </si>
  <si>
    <t>№ п/п</t>
  </si>
  <si>
    <t>Показатель (индикатор) наименование</t>
  </si>
  <si>
    <t>Ед. измерения</t>
  </si>
  <si>
    <t>Годы</t>
  </si>
  <si>
    <t xml:space="preserve">год, предшествующий отчетному &lt;4&gt; 
</t>
  </si>
  <si>
    <t>отчетный год</t>
  </si>
  <si>
    <t>&lt;4&gt; Приводится фактическое значение индикатора или показателя за год, предшествующий отчетному.</t>
  </si>
  <si>
    <t>Таблица 12</t>
  </si>
  <si>
    <t xml:space="preserve">Наименование основного мероприятия </t>
  </si>
  <si>
    <t>Плановый срок</t>
  </si>
  <si>
    <t>Фактический срок</t>
  </si>
  <si>
    <t>Результаты</t>
  </si>
  <si>
    <t xml:space="preserve">Проблемы, возникшие в ходе реализации мероприятия &lt;5&gt;    
</t>
  </si>
  <si>
    <t>начала реализации</t>
  </si>
  <si>
    <t>окончания реализации</t>
  </si>
  <si>
    <t xml:space="preserve">...                      </t>
  </si>
  <si>
    <t>&lt;5&gt; При наличии отклонений плановых сроков реализации мероприятий от фактических приводится краткое описание проблем, а при отсутствии отклонений указывается "нет".</t>
  </si>
  <si>
    <t xml:space="preserve">Отчет об использовании бюджетных ассигнований бюджета района на реализацию муниципальной программы (тыс. руб.)
</t>
  </si>
  <si>
    <t>Таблица 13</t>
  </si>
  <si>
    <t xml:space="preserve">Статус </t>
  </si>
  <si>
    <t xml:space="preserve">Наименование муниципальной программы, подпрограммы муниципальной программы, основного мероприятия    
</t>
  </si>
  <si>
    <t xml:space="preserve">Ответственный исполнитель, соисполнители </t>
  </si>
  <si>
    <t xml:space="preserve">Расходы (тыс. руб.), годы               </t>
  </si>
  <si>
    <t xml:space="preserve">сводная бюджетная роспись, план на 1   
января отчетного года
</t>
  </si>
  <si>
    <t xml:space="preserve">сводная бюджетная роспись на отчетную дату &lt;6&gt;             
</t>
  </si>
  <si>
    <t>кассовое исполнение</t>
  </si>
  <si>
    <t>Муниципальная программа</t>
  </si>
  <si>
    <t xml:space="preserve">всего                    </t>
  </si>
  <si>
    <t xml:space="preserve">соисполнитель 1          </t>
  </si>
  <si>
    <t xml:space="preserve">Подпрограмма 1 </t>
  </si>
  <si>
    <t xml:space="preserve">ответственный исполнитель подпрограммы     </t>
  </si>
  <si>
    <t>&lt;6&gt; Для годового отчета - 31 декабря отчетного года.</t>
  </si>
  <si>
    <t>&lt;7&gt; Под обеспечением реализации муниципальной программы понимается деятельность, не направленная на реализацию основных мероприятий подпрограмм.</t>
  </si>
  <si>
    <t>Отчет об использовании бюджетных ассигнований бюджета района, областного и федерального бюджетов, бюджетов сельских поселений и средств внебюджетных источников на реализацию муниципальной программы (тыс. руб.)</t>
  </si>
  <si>
    <t>Таблица 14</t>
  </si>
  <si>
    <t>Статус</t>
  </si>
  <si>
    <t xml:space="preserve">Наименование муниципальной программы, подпрограммы муниципальной программы, основного мероприятия    
</t>
  </si>
  <si>
    <t xml:space="preserve">Источники ресурсного обеспечения   </t>
  </si>
  <si>
    <t>Оценка расходов &lt;8&gt;</t>
  </si>
  <si>
    <t>Фактические расходы &lt;9&gt;</t>
  </si>
  <si>
    <t xml:space="preserve">Муниципальная программа   </t>
  </si>
  <si>
    <t xml:space="preserve">всего                        </t>
  </si>
  <si>
    <t xml:space="preserve">бюджет района                          </t>
  </si>
  <si>
    <t>федеральный бюджет</t>
  </si>
  <si>
    <t xml:space="preserve">областной бюджет                                 </t>
  </si>
  <si>
    <t xml:space="preserve">бюджеты сельских поселений  </t>
  </si>
  <si>
    <t xml:space="preserve">внебюджетные источники                 </t>
  </si>
  <si>
    <t xml:space="preserve">бюджет района                         </t>
  </si>
  <si>
    <t>&lt;8&gt; В соответствии с муниципальной программой.</t>
  </si>
  <si>
    <t>&lt;9&gt; Кассовые расходы по соответствующим источникам.</t>
  </si>
  <si>
    <t>Сведения об ожидаемых значениях показателей (индикаторов)</t>
  </si>
  <si>
    <t>Таблица 16</t>
  </si>
  <si>
    <t xml:space="preserve">Показатель (индикатор) наименование        
</t>
  </si>
  <si>
    <t>Значения показателей (индикаторов)
муниципальной программы, подпрограммы муниципальной программы</t>
  </si>
  <si>
    <t>Обоснование отклонений значений показателя (индикатора) на конец отчетного года (при наличии)</t>
  </si>
  <si>
    <t xml:space="preserve">текущий год  </t>
  </si>
  <si>
    <t xml:space="preserve">ожидаемое значение на конец года      
</t>
  </si>
  <si>
    <t>тел.</t>
  </si>
  <si>
    <t>за</t>
  </si>
  <si>
    <t>год</t>
  </si>
  <si>
    <t>Индикатор (наименование)</t>
  </si>
  <si>
    <t>Ед. изм.</t>
  </si>
  <si>
    <t>Количество индикаторов</t>
  </si>
  <si>
    <t xml:space="preserve">   уменьшение</t>
  </si>
  <si>
    <t xml:space="preserve">Всего                    </t>
  </si>
  <si>
    <t xml:space="preserve">Сведения о степени выполнения основных мероприятий  муниципальной программы
</t>
  </si>
  <si>
    <t>Администрация Череповецкого муниципального района</t>
  </si>
  <si>
    <t xml:space="preserve">Отчет о реализации и оценке эффективности муниципальной программы </t>
  </si>
  <si>
    <t>Структурное подразделение</t>
  </si>
  <si>
    <t>Общая эффективность и результативность муниципальной программы</t>
  </si>
  <si>
    <t>Программа эффективна</t>
  </si>
  <si>
    <t>Программа частично эффективна</t>
  </si>
  <si>
    <t>Программа неэффективна</t>
  </si>
  <si>
    <t>1,90 и более</t>
  </si>
  <si>
    <t>от 1,90 до 1,75</t>
  </si>
  <si>
    <t>менее 1,75</t>
  </si>
  <si>
    <t>e-mail</t>
  </si>
  <si>
    <t xml:space="preserve">Обоснование отклонений значений показателя (индикатора) на конец отчетного года (при наличии) </t>
  </si>
  <si>
    <t>Реквизиты  нормативно-правового акта</t>
  </si>
  <si>
    <t>Перечень изменений</t>
  </si>
  <si>
    <t>Обоснование изменений</t>
  </si>
  <si>
    <t>Управление архитектуры и градостроительства</t>
  </si>
  <si>
    <t>uaig@cherra.ru</t>
  </si>
  <si>
    <t>Количество разработанных проектов благоустройства территорий, концепций дизайнерского и архитектурно-художественного облика, градостроительного развития территорий района</t>
  </si>
  <si>
    <t>Утверждение документов территориального планирования района и поселений</t>
  </si>
  <si>
    <t>Совершенствование архитектурного облика территорий района</t>
  </si>
  <si>
    <t xml:space="preserve">Основное мероприятие 3
</t>
  </si>
  <si>
    <t xml:space="preserve">Основное мероприятие 1
</t>
  </si>
  <si>
    <t xml:space="preserve">Основное мероприятие 2
</t>
  </si>
  <si>
    <t>(8202) 24 -95-74</t>
  </si>
  <si>
    <t>Градостроительная политика Череповецкого муниципального района на 2020-2025 годы</t>
  </si>
  <si>
    <t>Доля муниципальных образований района, имеющих актуальные документы территориального планирования</t>
  </si>
  <si>
    <t>Ввод жилых домов</t>
  </si>
  <si>
    <t>тыс. кв. м</t>
  </si>
  <si>
    <t>Общая площадь жилых помещений, приходящейся 
в среднем на одного жителя муниципального района</t>
  </si>
  <si>
    <t>кв.м.</t>
  </si>
  <si>
    <t>ед.</t>
  </si>
  <si>
    <t>Количество территорий района, обеспеченных документацией 
по планировке территорий</t>
  </si>
  <si>
    <t>(%)</t>
  </si>
  <si>
    <t>Доля населенных пунктов района, в отношении которых проведены работы по описанию местоположения и постановке 
на кадастровый учет границ</t>
  </si>
  <si>
    <t xml:space="preserve">Подготовка документации 
по планировке территорий
</t>
  </si>
  <si>
    <r>
      <t xml:space="preserve">Основное мероприятие 1
</t>
    </r>
    <r>
      <rPr>
        <sz val="11"/>
        <color theme="1"/>
        <rFont val="Times New Roman"/>
        <family val="1"/>
        <charset val="204"/>
      </rPr>
      <t>Утверждение документов территориального планирования района и поселений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</si>
  <si>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2
</t>
    </r>
    <r>
      <rPr>
        <sz val="11"/>
        <color theme="1"/>
        <rFont val="Times New Roman"/>
        <family val="1"/>
        <charset val="204"/>
      </rPr>
      <t xml:space="preserve">Подготовка документации по планировке территорий
</t>
    </r>
    <r>
      <rPr>
        <b/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</si>
  <si>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3
</t>
    </r>
    <r>
      <rPr>
        <sz val="11"/>
        <color theme="1"/>
        <rFont val="Times New Roman"/>
        <family val="1"/>
        <charset val="204"/>
      </rPr>
      <t>Совершенствование архитектурного облика территорий района</t>
    </r>
  </si>
  <si>
    <r>
      <t>З</t>
    </r>
    <r>
      <rPr>
        <vertAlign val="superscript"/>
        <sz val="11"/>
        <color theme="1"/>
        <rFont val="Times New Roman"/>
        <family val="1"/>
        <charset val="204"/>
      </rPr>
      <t>б</t>
    </r>
  </si>
  <si>
    <r>
      <t>З</t>
    </r>
    <r>
      <rPr>
        <vertAlign val="superscript"/>
        <sz val="11"/>
        <color theme="1"/>
        <rFont val="Times New Roman"/>
        <family val="1"/>
        <charset val="204"/>
      </rPr>
      <t>ф</t>
    </r>
  </si>
  <si>
    <t xml:space="preserve">Управление архитектуры и градостроительства в рамках своей деятельности не имеет возможности контроля и влияния на значение показателя "ввод жилья". В соответствии с Федеральным законом от 08.12.2020 года № 404-ФЗ "О внесении изменений в статью 70 Федерального закона "О государственной регистрации недвижимости" и статьи 16 Федерального закона "О внесении изменений в Градостроительный кодекс Российской Федерации и отдельные законодательные акты Российской Федерации" (далее - Федеральный закон). Допускается осуществление государственного кадастрового учета и (или) государственной регистрации прав на жилой или садовый дом, созданный на земельном участке, предназначенном не только для ведения гражданами садоводства, но и для индивидуального жилищного строительства или для ведения личного подсобного хозяйства в границах населенного пункта, на основании только технического плана и правоустанавливающего документа на земельный участок. </t>
  </si>
  <si>
    <t>Макарова О.А.</t>
  </si>
  <si>
    <t>Подготовка проекта изменений в генеральный план муниципального образования Воскресенское</t>
  </si>
  <si>
    <t>I квартал</t>
  </si>
  <si>
    <t>II квартал</t>
  </si>
  <si>
    <t>III квартал</t>
  </si>
  <si>
    <t>IV квартал</t>
  </si>
  <si>
    <t>1.1.</t>
  </si>
  <si>
    <t>1.2.</t>
  </si>
  <si>
    <t>1.3.</t>
  </si>
  <si>
    <t>Подготовка проекта изменений в генеральный план Мяксинского  сельского поселения</t>
  </si>
  <si>
    <t>Комитет градостроительства и архитектуры Вологодской области</t>
  </si>
  <si>
    <t>1.4.</t>
  </si>
  <si>
    <t>Подготовка проекта изменений в генеральный план Нелазского сельского поселения</t>
  </si>
  <si>
    <t>Управление архитектуры и градостроительства, Комитет градостроительства и архитектуры Вологодской области</t>
  </si>
  <si>
    <t>1.5.</t>
  </si>
  <si>
    <t>Подготовка проекта изменений в генеральный план Судского сельского поселения</t>
  </si>
  <si>
    <t>1.6.</t>
  </si>
  <si>
    <t>2.1.</t>
  </si>
  <si>
    <t>2.2.</t>
  </si>
  <si>
    <t>3.1.</t>
  </si>
  <si>
    <t>3.2.</t>
  </si>
  <si>
    <t>3.3.</t>
  </si>
  <si>
    <t>изложен в новой редакции паспорт муниципальной программы;
изложены в новой редакции приложения 1, 2, 5, 6 приложения к муниципальной программе.</t>
  </si>
  <si>
    <t>январь</t>
  </si>
  <si>
    <t>июль</t>
  </si>
  <si>
    <t>июнь</t>
  </si>
  <si>
    <t>декабрь</t>
  </si>
  <si>
    <t>Анализ и подготовка вариантов концепций</t>
  </si>
  <si>
    <t>Утверждение и разработка генерального плана Мяксинское муниципальное образование разрабатываться Правительством Вологодской области .</t>
  </si>
  <si>
    <t>на протяжении года</t>
  </si>
  <si>
    <t>в работе</t>
  </si>
  <si>
    <t>проект разработан но по результатам согласительной комиссии направлен на доработку</t>
  </si>
  <si>
    <t>Количество площади жилых домов вводимых в эксплуатацию</t>
  </si>
  <si>
    <t>Градостроительная политика Череповецкого муниципального района на 2020-2026 годы</t>
  </si>
  <si>
    <t>г. Череповец, 20 февраля 2024 г.</t>
  </si>
  <si>
    <t xml:space="preserve">Подготовка проекта изменений в генеральный план Яргомжского сельского поселения
</t>
  </si>
  <si>
    <t>май</t>
  </si>
  <si>
    <t xml:space="preserve">Заключение муниципального конракта </t>
  </si>
  <si>
    <t xml:space="preserve">Изменения в генеральный план Яргомжского сельского поселения утверждены </t>
  </si>
  <si>
    <t xml:space="preserve">Изменения в генеральный план муниципального образования Воскресенское утверждены </t>
  </si>
  <si>
    <t>Проведение общественных обсуждений по проекту внсеению изменений в генеральный план муниципального образования Воскресенское</t>
  </si>
  <si>
    <t>нет</t>
  </si>
  <si>
    <t>отсутствует положительное экологическое заключение- Майоров В.В. Не предоставил</t>
  </si>
  <si>
    <t>Подготовка проекта внесения изменений в генеральный план сельского поселения  Югское в части изменения границ д. Костяевка- поручение Губернатора ВО</t>
  </si>
  <si>
    <t>Разработка проекта планировки и проекта межевания территории части населенного пункта д. Вичелово сельского поселения Югское</t>
  </si>
  <si>
    <t>Утвержден  проект планировки и проекта межевания территории части населенного пункта д. Вичелово сельского поселения Югское</t>
  </si>
  <si>
    <t xml:space="preserve">Заключение мниципального конракта </t>
  </si>
  <si>
    <t>Внесение изменений в документацию по планировке территории Ирдоматского сельского поселения</t>
  </si>
  <si>
    <t>сентябрь</t>
  </si>
  <si>
    <t>Утверждены изменения   в документацию по планировке территории Ирдоматского сельского поселения</t>
  </si>
  <si>
    <t>Концепция архитектурного облика центральной площади в с. Мякса (с учётом разработки туристического маршрута)</t>
  </si>
  <si>
    <t>Концепция архитектурного облика центральной площади в д. Климовское</t>
  </si>
  <si>
    <t>Концепция архитектурного облика мемориала в с. Ивановское муниципального образования Воскресенское</t>
  </si>
  <si>
    <t xml:space="preserve">Итоговая концепция архитектурного облика </t>
  </si>
  <si>
    <t>Финансирование не заложено</t>
  </si>
  <si>
    <t>Финансирование заложено на подготовку двух документаций по планировке территорий в с.Мякса(Мяксинское с/п) и в п.Ясная Поляна (Тоншаловское с/п)</t>
  </si>
  <si>
    <t xml:space="preserve">Показатель вычеслен на основании имеющихся данных о воде жилья за 2023 год и общего числа жителей на 01.01.2023  год. </t>
  </si>
  <si>
    <t>Утверждена документация по планировке территории: ПМТи ПМТ Вичелово , ППТ Ирдоматка.</t>
  </si>
  <si>
    <t>Сведения об изменениях внесенных в муниципальную программу "Градостроительная политика Череповецкого муниципального района на 2020-2026 годы"</t>
  </si>
  <si>
    <t xml:space="preserve">Откорректировано финансирование на 2023 год </t>
  </si>
  <si>
    <t>Постановление администрации Череповецкого муниципального района от 30.03.20231 №124</t>
  </si>
  <si>
    <t>Постановление администрации Череповецкого муниципального района от 18.07.2023 №316</t>
  </si>
  <si>
    <t>2023 год</t>
  </si>
  <si>
    <t xml:space="preserve">Внесение  в ЕГРН границы населенных пунков Югского сельского поселения, Воскресенского сельского поселения, Яргомжского сельского поселения, </t>
  </si>
  <si>
    <t xml:space="preserve">Всего на территории Череповецкого района 555 населенных пунктов. Полномочия по описанию границ в рамках утверждения генеральных планов Нелазского сп, Мяксинского сп, Судского сп (238 нас.пунктов) переданы в область. Доля расчитана исходя из оставшихся в полномочиях описания границ НП ОМС.
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</si>
</sst>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6" fillId="0" borderId="15" xfId="0" applyFont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4" fontId="11" fillId="0" borderId="1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4" fontId="11" fillId="0" borderId="1" xfId="0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top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11" fillId="2" borderId="0" xfId="0" applyFont="1" applyFill="1"/>
    <xf numFmtId="0" fontId="8" fillId="2" borderId="0" xfId="0" applyFont="1" applyFill="1"/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1" fontId="8" fillId="0" borderId="0" xfId="0" applyNumberFormat="1" applyFont="1" applyBorder="1"/>
    <xf numFmtId="0" fontId="12" fillId="0" borderId="0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2" fontId="12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top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center"/>
    </xf>
    <xf numFmtId="0" fontId="7" fillId="0" borderId="0" xfId="1" applyFont="1" applyAlignment="1" applyProtection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/>
    </xf>
    <xf numFmtId="2" fontId="13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aig@cherra.ru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view="pageBreakPreview" topLeftCell="A19" zoomScale="120" zoomScaleSheetLayoutView="120" workbookViewId="0">
      <selection activeCell="F37" sqref="F37"/>
    </sheetView>
  </sheetViews>
  <sheetFormatPr defaultRowHeight="15.75"/>
  <cols>
    <col min="1" max="1" width="10.5703125" style="1" customWidth="1"/>
    <col min="2" max="3" width="9.140625" style="1"/>
    <col min="4" max="4" width="9.85546875" style="1" customWidth="1"/>
    <col min="5" max="5" width="10.7109375" style="1" customWidth="1"/>
    <col min="6" max="6" width="9.85546875" style="1" customWidth="1"/>
    <col min="7" max="8" width="9.140625" style="1"/>
    <col min="9" max="9" width="10.5703125" style="1" customWidth="1"/>
    <col min="10" max="16384" width="9.140625" style="1"/>
  </cols>
  <sheetData>
    <row r="1" spans="1:9">
      <c r="A1" s="77" t="s">
        <v>83</v>
      </c>
      <c r="B1" s="77"/>
      <c r="C1" s="77"/>
      <c r="D1" s="77"/>
      <c r="E1" s="77"/>
      <c r="F1" s="77"/>
      <c r="G1" s="77"/>
      <c r="H1" s="77"/>
      <c r="I1" s="77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>
      <c r="A5" s="2"/>
      <c r="B5" s="2"/>
      <c r="C5" s="2"/>
      <c r="D5" s="2"/>
      <c r="E5" s="2"/>
      <c r="F5" s="2"/>
      <c r="G5" s="2"/>
      <c r="H5" s="2"/>
      <c r="I5" s="2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spans="1:9">
      <c r="A8" s="2"/>
      <c r="B8" s="2"/>
      <c r="C8" s="2"/>
      <c r="D8" s="2"/>
      <c r="E8" s="2"/>
      <c r="F8" s="2"/>
      <c r="G8" s="2"/>
      <c r="H8" s="2"/>
      <c r="I8" s="2"/>
    </row>
    <row r="9" spans="1:9">
      <c r="A9" s="2"/>
      <c r="B9" s="2"/>
      <c r="C9" s="2"/>
      <c r="D9" s="2"/>
      <c r="E9" s="2"/>
      <c r="F9" s="2"/>
      <c r="G9" s="2"/>
      <c r="H9" s="2"/>
      <c r="I9" s="2"/>
    </row>
    <row r="10" spans="1:9">
      <c r="A10" s="2"/>
      <c r="B10" s="2"/>
      <c r="C10" s="2"/>
      <c r="D10" s="2"/>
      <c r="E10" s="2"/>
      <c r="F10" s="2"/>
      <c r="G10" s="2"/>
      <c r="H10" s="2"/>
      <c r="I10" s="2"/>
    </row>
    <row r="11" spans="1:9">
      <c r="A11" s="2"/>
      <c r="B11" s="2"/>
      <c r="C11" s="2"/>
      <c r="D11" s="2"/>
      <c r="E11" s="2"/>
      <c r="F11" s="2"/>
      <c r="G11" s="2"/>
      <c r="H11" s="2"/>
      <c r="I11" s="2"/>
    </row>
    <row r="12" spans="1:9">
      <c r="A12" s="2"/>
      <c r="B12" s="2"/>
      <c r="C12" s="2"/>
      <c r="D12" s="2"/>
      <c r="E12" s="2"/>
      <c r="F12" s="2"/>
      <c r="G12" s="2"/>
      <c r="H12" s="2"/>
      <c r="I12" s="2"/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  <row r="14" spans="1:9">
      <c r="A14" s="77" t="s">
        <v>84</v>
      </c>
      <c r="B14" s="77"/>
      <c r="C14" s="77"/>
      <c r="D14" s="77"/>
      <c r="E14" s="77"/>
      <c r="F14" s="77"/>
      <c r="G14" s="77"/>
      <c r="H14" s="77"/>
      <c r="I14" s="77"/>
    </row>
    <row r="15" spans="1:9">
      <c r="A15" s="3"/>
      <c r="B15" s="3"/>
      <c r="C15" s="3"/>
      <c r="D15" s="3"/>
      <c r="E15" s="3"/>
      <c r="F15" s="3"/>
      <c r="G15" s="3"/>
      <c r="H15" s="3"/>
      <c r="I15" s="3"/>
    </row>
    <row r="16" spans="1:9" ht="60.75" customHeight="1">
      <c r="A16" s="78" t="s">
        <v>157</v>
      </c>
      <c r="B16" s="78"/>
      <c r="C16" s="78"/>
      <c r="D16" s="78"/>
      <c r="E16" s="78"/>
      <c r="F16" s="78"/>
      <c r="G16" s="78"/>
      <c r="H16" s="78"/>
      <c r="I16" s="78"/>
    </row>
    <row r="17" spans="1:9" ht="15" customHeight="1">
      <c r="A17" s="3"/>
      <c r="B17" s="3"/>
      <c r="C17" s="3"/>
      <c r="D17" s="3"/>
      <c r="E17" s="3"/>
      <c r="F17" s="3"/>
      <c r="G17" s="3"/>
      <c r="H17" s="3"/>
      <c r="I17" s="3"/>
    </row>
    <row r="18" spans="1:9" ht="45.75" customHeight="1">
      <c r="A18" s="4"/>
      <c r="B18" s="4"/>
      <c r="C18" s="2"/>
      <c r="D18" s="5" t="s">
        <v>75</v>
      </c>
      <c r="E18" s="5">
        <v>2023</v>
      </c>
      <c r="F18" s="5" t="s">
        <v>76</v>
      </c>
      <c r="G18" s="2"/>
      <c r="H18" s="2"/>
      <c r="I18" s="2"/>
    </row>
    <row r="19" spans="1:9">
      <c r="A19" s="2"/>
      <c r="B19" s="2"/>
      <c r="C19" s="2"/>
      <c r="D19" s="2"/>
      <c r="E19" s="2"/>
      <c r="F19" s="2"/>
      <c r="G19" s="2"/>
      <c r="H19" s="2"/>
      <c r="I19" s="2"/>
    </row>
    <row r="20" spans="1:9" ht="15" customHeight="1">
      <c r="A20" s="2"/>
      <c r="B20" s="2"/>
      <c r="C20" s="2"/>
      <c r="D20" s="2"/>
      <c r="E20" s="2"/>
      <c r="F20" s="2"/>
      <c r="G20" s="2"/>
      <c r="H20" s="2"/>
      <c r="I20" s="2"/>
    </row>
    <row r="21" spans="1:9" ht="15" customHeight="1">
      <c r="A21" s="2"/>
      <c r="B21" s="2"/>
      <c r="C21" s="2"/>
      <c r="D21" s="2"/>
      <c r="E21" s="2"/>
      <c r="F21" s="2"/>
      <c r="G21" s="2"/>
      <c r="H21" s="2"/>
      <c r="I21" s="2"/>
    </row>
    <row r="22" spans="1:9" ht="15" customHeight="1">
      <c r="A22" s="2"/>
      <c r="B22" s="2"/>
      <c r="C22" s="2"/>
      <c r="D22" s="2"/>
      <c r="E22" s="2"/>
      <c r="F22" s="2"/>
      <c r="G22" s="2"/>
      <c r="H22" s="2"/>
      <c r="I22" s="2"/>
    </row>
    <row r="23" spans="1:9" ht="15" customHeight="1">
      <c r="A23" s="2"/>
      <c r="B23" s="2"/>
      <c r="C23" s="2"/>
      <c r="D23" s="2"/>
      <c r="E23" s="2"/>
      <c r="F23" s="2"/>
      <c r="G23" s="2"/>
      <c r="H23" s="2"/>
      <c r="I23" s="2"/>
    </row>
    <row r="24" spans="1:9" ht="15" customHeight="1">
      <c r="A24" s="2"/>
      <c r="B24" s="2"/>
      <c r="C24" s="2"/>
      <c r="D24" s="2"/>
      <c r="E24" s="2"/>
      <c r="F24" s="2"/>
      <c r="G24" s="2"/>
      <c r="H24" s="2"/>
      <c r="I24" s="2"/>
    </row>
    <row r="25" spans="1:9" ht="15" customHeight="1">
      <c r="A25" s="2"/>
      <c r="B25" s="2"/>
      <c r="C25" s="2"/>
      <c r="D25" s="2"/>
      <c r="E25" s="2"/>
      <c r="F25" s="2"/>
      <c r="G25" s="2"/>
      <c r="H25" s="2"/>
      <c r="I25" s="2"/>
    </row>
    <row r="26" spans="1:9" ht="15" customHeight="1">
      <c r="A26" s="2"/>
      <c r="B26" s="2"/>
      <c r="C26" s="2"/>
      <c r="D26" s="2"/>
      <c r="E26" s="2"/>
      <c r="F26" s="2"/>
      <c r="G26" s="2"/>
      <c r="H26" s="2"/>
      <c r="I26" s="2"/>
    </row>
    <row r="27" spans="1:9" ht="15.75" customHeight="1">
      <c r="A27" s="2"/>
      <c r="B27" s="2"/>
      <c r="C27" s="2"/>
      <c r="D27" s="2"/>
      <c r="E27" s="2"/>
      <c r="F27" s="2"/>
      <c r="G27" s="2"/>
      <c r="H27" s="2"/>
      <c r="I27" s="2"/>
    </row>
    <row r="28" spans="1:9" ht="32.1" customHeight="1">
      <c r="A28" s="2"/>
      <c r="B28" s="2"/>
      <c r="C28" s="2"/>
      <c r="D28" s="79" t="s">
        <v>85</v>
      </c>
      <c r="E28" s="79"/>
      <c r="F28" s="79"/>
      <c r="G28" s="80" t="s">
        <v>98</v>
      </c>
      <c r="H28" s="80"/>
      <c r="I28" s="80"/>
    </row>
    <row r="29" spans="1:9" ht="32.1" customHeight="1">
      <c r="A29" s="2"/>
      <c r="B29" s="2"/>
      <c r="C29" s="2"/>
      <c r="D29" s="79" t="s">
        <v>8</v>
      </c>
      <c r="E29" s="79"/>
      <c r="F29" s="79"/>
      <c r="G29" s="80"/>
      <c r="H29" s="80"/>
      <c r="I29" s="80"/>
    </row>
    <row r="30" spans="1:9">
      <c r="A30" s="2"/>
      <c r="B30" s="2"/>
      <c r="C30" s="2"/>
      <c r="D30" s="81" t="s">
        <v>9</v>
      </c>
      <c r="E30" s="81"/>
      <c r="F30" s="81"/>
      <c r="G30" s="77" t="s">
        <v>124</v>
      </c>
      <c r="H30" s="77"/>
      <c r="I30" s="77"/>
    </row>
    <row r="31" spans="1:9">
      <c r="A31" s="2"/>
      <c r="B31" s="2"/>
      <c r="C31" s="2"/>
      <c r="D31" s="81" t="s">
        <v>74</v>
      </c>
      <c r="E31" s="81"/>
      <c r="F31" s="81"/>
      <c r="G31" s="77" t="s">
        <v>106</v>
      </c>
      <c r="H31" s="77"/>
      <c r="I31" s="77"/>
    </row>
    <row r="32" spans="1:9">
      <c r="A32" s="2"/>
      <c r="B32" s="2"/>
      <c r="C32" s="2"/>
      <c r="D32" s="6"/>
      <c r="E32" s="6"/>
      <c r="F32" s="6" t="s">
        <v>93</v>
      </c>
      <c r="G32" s="82" t="s">
        <v>99</v>
      </c>
      <c r="H32" s="77"/>
      <c r="I32" s="77"/>
    </row>
    <row r="33" spans="1:9" ht="32.1" customHeight="1">
      <c r="A33" s="2"/>
      <c r="B33" s="2"/>
      <c r="C33" s="2"/>
      <c r="D33" s="81" t="s">
        <v>10</v>
      </c>
      <c r="E33" s="81"/>
      <c r="F33" s="81"/>
      <c r="G33" s="76"/>
      <c r="H33" s="76"/>
      <c r="I33" s="76"/>
    </row>
    <row r="34" spans="1:9">
      <c r="A34" s="2"/>
      <c r="B34" s="2"/>
      <c r="C34" s="2"/>
      <c r="D34" s="2"/>
      <c r="E34" s="2"/>
      <c r="F34" s="2"/>
      <c r="G34" s="2"/>
      <c r="H34" s="2"/>
      <c r="I34" s="2"/>
    </row>
    <row r="35" spans="1:9">
      <c r="A35" s="2"/>
      <c r="B35" s="2"/>
      <c r="C35" s="2"/>
      <c r="D35" s="2"/>
      <c r="E35" s="2"/>
      <c r="F35" s="2"/>
      <c r="G35" s="2"/>
      <c r="H35" s="2"/>
      <c r="I35" s="2"/>
    </row>
    <row r="36" spans="1:9">
      <c r="A36" s="2"/>
      <c r="B36" s="2"/>
      <c r="C36" s="2"/>
      <c r="D36" s="2"/>
      <c r="E36" s="2"/>
      <c r="F36" s="2"/>
      <c r="G36" s="2"/>
      <c r="H36" s="2"/>
      <c r="I36" s="2"/>
    </row>
    <row r="37" spans="1:9">
      <c r="A37" s="2"/>
      <c r="B37" s="2"/>
      <c r="C37" s="2"/>
      <c r="D37" s="2"/>
      <c r="E37" s="2"/>
      <c r="F37" s="2"/>
      <c r="G37" s="2"/>
      <c r="H37" s="2"/>
      <c r="I37" s="2"/>
    </row>
    <row r="38" spans="1:9" ht="15" customHeight="1">
      <c r="A38" s="2"/>
      <c r="B38" s="2"/>
      <c r="C38" s="2"/>
      <c r="D38" s="2"/>
      <c r="E38" s="2"/>
      <c r="F38" s="2"/>
      <c r="G38" s="2"/>
      <c r="H38" s="2"/>
      <c r="I38" s="2"/>
    </row>
    <row r="39" spans="1:9" ht="15" customHeight="1">
      <c r="A39" s="2"/>
      <c r="B39" s="2"/>
      <c r="C39" s="2"/>
      <c r="D39" s="2"/>
      <c r="E39" s="2"/>
      <c r="F39" s="2"/>
      <c r="G39" s="2"/>
      <c r="H39" s="2"/>
      <c r="I39" s="2"/>
    </row>
    <row r="40" spans="1:9">
      <c r="A40" s="2"/>
      <c r="B40" s="2"/>
      <c r="C40" s="2"/>
      <c r="D40" s="2"/>
      <c r="E40" s="2"/>
      <c r="F40" s="2"/>
      <c r="G40" s="2"/>
      <c r="H40" s="2"/>
      <c r="I40" s="2"/>
    </row>
    <row r="41" spans="1:9">
      <c r="A41" s="77" t="s">
        <v>158</v>
      </c>
      <c r="B41" s="77"/>
      <c r="C41" s="77"/>
      <c r="D41" s="77"/>
      <c r="E41" s="77"/>
      <c r="F41" s="77"/>
      <c r="G41" s="77"/>
      <c r="H41" s="77"/>
      <c r="I41" s="77"/>
    </row>
  </sheetData>
  <mergeCells count="15">
    <mergeCell ref="G33:I33"/>
    <mergeCell ref="A41:I41"/>
    <mergeCell ref="A1:I1"/>
    <mergeCell ref="A14:I14"/>
    <mergeCell ref="A16:I16"/>
    <mergeCell ref="D28:F28"/>
    <mergeCell ref="G28:I28"/>
    <mergeCell ref="D29:F29"/>
    <mergeCell ref="G29:I29"/>
    <mergeCell ref="D30:F30"/>
    <mergeCell ref="G30:I30"/>
    <mergeCell ref="D31:F31"/>
    <mergeCell ref="G31:I31"/>
    <mergeCell ref="D33:F33"/>
    <mergeCell ref="G32:I32"/>
  </mergeCells>
  <hyperlinks>
    <hyperlink ref="G32" r:id="rId1"/>
  </hyperlinks>
  <pageMargins left="0.7" right="0.7" top="0.75" bottom="0.75" header="0.3" footer="0.3"/>
  <pageSetup paperSize="9" scale="9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"/>
  <sheetViews>
    <sheetView view="pageBreakPreview" zoomScaleSheetLayoutView="100" workbookViewId="0">
      <selection activeCell="F8" sqref="F8"/>
    </sheetView>
  </sheetViews>
  <sheetFormatPr defaultRowHeight="15"/>
  <cols>
    <col min="1" max="1" width="5.42578125" style="7" customWidth="1"/>
    <col min="2" max="2" width="35.140625" style="7" customWidth="1"/>
    <col min="3" max="3" width="18.42578125" style="7" customWidth="1"/>
    <col min="4" max="4" width="18.28515625" style="7" customWidth="1"/>
    <col min="5" max="5" width="12.140625" style="7" customWidth="1"/>
    <col min="6" max="6" width="12.42578125" style="7" customWidth="1"/>
    <col min="7" max="7" width="40.5703125" style="7" customWidth="1"/>
    <col min="8" max="16384" width="9.140625" style="7"/>
  </cols>
  <sheetData>
    <row r="1" spans="1:7" ht="31.5" customHeight="1">
      <c r="A1" s="84" t="s">
        <v>15</v>
      </c>
      <c r="B1" s="84"/>
      <c r="C1" s="84"/>
      <c r="D1" s="84"/>
      <c r="E1" s="84"/>
      <c r="F1" s="84"/>
      <c r="G1" s="84"/>
    </row>
    <row r="2" spans="1:7">
      <c r="G2" s="8" t="s">
        <v>16</v>
      </c>
    </row>
    <row r="3" spans="1:7" ht="15" customHeight="1">
      <c r="A3" s="85" t="s">
        <v>17</v>
      </c>
      <c r="B3" s="88" t="s">
        <v>18</v>
      </c>
      <c r="C3" s="88" t="s">
        <v>19</v>
      </c>
      <c r="D3" s="88" t="s">
        <v>20</v>
      </c>
      <c r="E3" s="88"/>
      <c r="F3" s="88"/>
      <c r="G3" s="88" t="s">
        <v>94</v>
      </c>
    </row>
    <row r="4" spans="1:7" ht="44.25" customHeight="1">
      <c r="A4" s="86"/>
      <c r="B4" s="88"/>
      <c r="C4" s="88"/>
      <c r="D4" s="89" t="s">
        <v>21</v>
      </c>
      <c r="E4" s="89" t="s">
        <v>22</v>
      </c>
      <c r="F4" s="89"/>
      <c r="G4" s="88"/>
    </row>
    <row r="5" spans="1:7" ht="18" customHeight="1">
      <c r="A5" s="87"/>
      <c r="B5" s="88"/>
      <c r="C5" s="88"/>
      <c r="D5" s="89"/>
      <c r="E5" s="9" t="s">
        <v>0</v>
      </c>
      <c r="F5" s="9" t="s">
        <v>1</v>
      </c>
      <c r="G5" s="88"/>
    </row>
    <row r="6" spans="1:7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</row>
    <row r="7" spans="1:7" ht="192" customHeight="1">
      <c r="A7" s="11">
        <v>1</v>
      </c>
      <c r="B7" s="12" t="s">
        <v>116</v>
      </c>
      <c r="C7" s="10" t="s">
        <v>115</v>
      </c>
      <c r="D7" s="59">
        <v>27</v>
      </c>
      <c r="E7" s="10">
        <v>70</v>
      </c>
      <c r="F7" s="42">
        <v>67</v>
      </c>
      <c r="G7" s="123" t="s">
        <v>188</v>
      </c>
    </row>
    <row r="8" spans="1:7" ht="409.5" customHeight="1">
      <c r="A8" s="11">
        <f t="shared" ref="A8:A10" si="0">A7+1</f>
        <v>2</v>
      </c>
      <c r="B8" s="71" t="s">
        <v>156</v>
      </c>
      <c r="C8" s="10" t="s">
        <v>110</v>
      </c>
      <c r="D8" s="14">
        <v>75.099999999999994</v>
      </c>
      <c r="E8" s="10">
        <v>50.5</v>
      </c>
      <c r="F8" s="64">
        <v>69.19</v>
      </c>
      <c r="G8" s="53" t="s">
        <v>123</v>
      </c>
    </row>
    <row r="9" spans="1:7" ht="60">
      <c r="A9" s="11">
        <f t="shared" si="0"/>
        <v>3</v>
      </c>
      <c r="B9" s="56" t="s">
        <v>111</v>
      </c>
      <c r="C9" s="10" t="s">
        <v>112</v>
      </c>
      <c r="D9" s="52">
        <v>40.1</v>
      </c>
      <c r="E9" s="10">
        <v>35.700000000000003</v>
      </c>
      <c r="F9" s="67">
        <v>37.92</v>
      </c>
      <c r="G9" s="15" t="s">
        <v>180</v>
      </c>
    </row>
    <row r="10" spans="1:7" ht="45">
      <c r="A10" s="11">
        <f t="shared" si="0"/>
        <v>4</v>
      </c>
      <c r="B10" s="12" t="s">
        <v>114</v>
      </c>
      <c r="C10" s="10" t="s">
        <v>113</v>
      </c>
      <c r="D10" s="59">
        <v>4</v>
      </c>
      <c r="E10" s="10">
        <v>3</v>
      </c>
      <c r="F10" s="42">
        <v>2</v>
      </c>
      <c r="G10" s="15" t="s">
        <v>181</v>
      </c>
    </row>
    <row r="11" spans="1:7">
      <c r="A11" s="83" t="s">
        <v>23</v>
      </c>
      <c r="B11" s="83"/>
      <c r="C11" s="83"/>
      <c r="D11" s="83"/>
      <c r="E11" s="83"/>
      <c r="F11" s="83"/>
      <c r="G11" s="83"/>
    </row>
  </sheetData>
  <mergeCells count="9">
    <mergeCell ref="A11:G11"/>
    <mergeCell ref="A1:G1"/>
    <mergeCell ref="A3:A5"/>
    <mergeCell ref="B3:B5"/>
    <mergeCell ref="C3:C5"/>
    <mergeCell ref="D3:F3"/>
    <mergeCell ref="G3:G5"/>
    <mergeCell ref="D4:D5"/>
    <mergeCell ref="E4:F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1"/>
  <sheetViews>
    <sheetView view="pageBreakPreview" topLeftCell="A12" zoomScale="110" zoomScaleSheetLayoutView="110" workbookViewId="0">
      <selection activeCell="G19" sqref="G19"/>
    </sheetView>
  </sheetViews>
  <sheetFormatPr defaultRowHeight="15"/>
  <cols>
    <col min="1" max="1" width="5.42578125" style="7" customWidth="1"/>
    <col min="2" max="2" width="30.28515625" style="26" customWidth="1"/>
    <col min="3" max="3" width="19" style="7" customWidth="1"/>
    <col min="4" max="4" width="12.42578125" style="7" customWidth="1"/>
    <col min="5" max="5" width="12.140625" style="7" customWidth="1"/>
    <col min="6" max="6" width="12.28515625" style="7" customWidth="1"/>
    <col min="7" max="7" width="11.85546875" style="7" customWidth="1"/>
    <col min="8" max="8" width="19" style="7" customWidth="1"/>
    <col min="9" max="9" width="20.42578125" style="7" customWidth="1"/>
    <col min="10" max="10" width="28" style="7" customWidth="1"/>
    <col min="11" max="16384" width="9.140625" style="7"/>
  </cols>
  <sheetData>
    <row r="1" spans="1:10" ht="31.5" customHeight="1">
      <c r="A1" s="84" t="s">
        <v>82</v>
      </c>
      <c r="B1" s="84"/>
      <c r="C1" s="84"/>
      <c r="D1" s="84"/>
      <c r="E1" s="84"/>
      <c r="F1" s="84"/>
      <c r="G1" s="84"/>
      <c r="H1" s="84"/>
      <c r="I1" s="84"/>
      <c r="J1" s="84"/>
    </row>
    <row r="2" spans="1:10">
      <c r="J2" s="8" t="s">
        <v>24</v>
      </c>
    </row>
    <row r="3" spans="1:10" ht="15" customHeight="1">
      <c r="A3" s="88" t="s">
        <v>17</v>
      </c>
      <c r="B3" s="85" t="s">
        <v>25</v>
      </c>
      <c r="C3" s="88" t="s">
        <v>8</v>
      </c>
      <c r="D3" s="88" t="s">
        <v>26</v>
      </c>
      <c r="E3" s="88"/>
      <c r="F3" s="88" t="s">
        <v>27</v>
      </c>
      <c r="G3" s="88"/>
      <c r="H3" s="91" t="s">
        <v>28</v>
      </c>
      <c r="I3" s="91"/>
      <c r="J3" s="88" t="s">
        <v>29</v>
      </c>
    </row>
    <row r="4" spans="1:10" ht="44.25" customHeight="1">
      <c r="A4" s="88"/>
      <c r="B4" s="87"/>
      <c r="C4" s="88"/>
      <c r="D4" s="9" t="s">
        <v>30</v>
      </c>
      <c r="E4" s="9" t="s">
        <v>31</v>
      </c>
      <c r="F4" s="9" t="s">
        <v>30</v>
      </c>
      <c r="G4" s="9" t="s">
        <v>31</v>
      </c>
      <c r="H4" s="9" t="s">
        <v>30</v>
      </c>
      <c r="I4" s="9" t="s">
        <v>31</v>
      </c>
      <c r="J4" s="92"/>
    </row>
    <row r="5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9">
        <v>8</v>
      </c>
      <c r="I5" s="9">
        <v>9</v>
      </c>
      <c r="J5" s="9">
        <v>10</v>
      </c>
    </row>
    <row r="6" spans="1:10" ht="60">
      <c r="A6" s="27">
        <v>1</v>
      </c>
      <c r="B6" s="18" t="s">
        <v>118</v>
      </c>
      <c r="C6" s="10" t="s">
        <v>98</v>
      </c>
      <c r="D6" s="58" t="s">
        <v>126</v>
      </c>
      <c r="E6" s="58" t="s">
        <v>129</v>
      </c>
      <c r="F6" s="10"/>
      <c r="G6" s="10"/>
      <c r="H6" s="28"/>
      <c r="I6" s="28"/>
      <c r="J6" s="29"/>
    </row>
    <row r="7" spans="1:10" ht="140.25" customHeight="1">
      <c r="A7" s="60" t="s">
        <v>130</v>
      </c>
      <c r="B7" s="68" t="s">
        <v>159</v>
      </c>
      <c r="C7" s="58" t="s">
        <v>98</v>
      </c>
      <c r="D7" s="58" t="s">
        <v>126</v>
      </c>
      <c r="E7" s="72" t="s">
        <v>129</v>
      </c>
      <c r="F7" s="72" t="s">
        <v>160</v>
      </c>
      <c r="G7" s="72" t="s">
        <v>150</v>
      </c>
      <c r="H7" s="28" t="s">
        <v>161</v>
      </c>
      <c r="I7" s="28" t="s">
        <v>162</v>
      </c>
      <c r="J7" s="29"/>
    </row>
    <row r="8" spans="1:10" ht="135">
      <c r="A8" s="60" t="s">
        <v>131</v>
      </c>
      <c r="B8" s="75" t="s">
        <v>125</v>
      </c>
      <c r="C8" s="58" t="s">
        <v>98</v>
      </c>
      <c r="D8" s="72" t="s">
        <v>126</v>
      </c>
      <c r="E8" s="72" t="s">
        <v>129</v>
      </c>
      <c r="F8" s="62" t="s">
        <v>147</v>
      </c>
      <c r="G8" s="62" t="s">
        <v>148</v>
      </c>
      <c r="H8" s="28" t="s">
        <v>164</v>
      </c>
      <c r="I8" s="28" t="s">
        <v>163</v>
      </c>
      <c r="J8" s="29"/>
    </row>
    <row r="9" spans="1:10" ht="90">
      <c r="A9" s="74" t="s">
        <v>132</v>
      </c>
      <c r="B9" s="75" t="s">
        <v>167</v>
      </c>
      <c r="C9" s="72" t="s">
        <v>98</v>
      </c>
      <c r="D9" s="72" t="s">
        <v>126</v>
      </c>
      <c r="E9" s="72" t="s">
        <v>129</v>
      </c>
      <c r="F9" s="72" t="s">
        <v>165</v>
      </c>
      <c r="G9" s="72" t="s">
        <v>165</v>
      </c>
      <c r="H9" s="73" t="s">
        <v>165</v>
      </c>
      <c r="I9" s="73" t="s">
        <v>165</v>
      </c>
      <c r="J9" s="28" t="s">
        <v>166</v>
      </c>
    </row>
    <row r="10" spans="1:10" ht="75">
      <c r="A10" s="74" t="s">
        <v>135</v>
      </c>
      <c r="B10" s="68" t="s">
        <v>133</v>
      </c>
      <c r="C10" s="58" t="s">
        <v>134</v>
      </c>
      <c r="D10" s="58" t="s">
        <v>126</v>
      </c>
      <c r="E10" s="72" t="s">
        <v>129</v>
      </c>
      <c r="F10" s="62" t="s">
        <v>153</v>
      </c>
      <c r="G10" s="62" t="s">
        <v>154</v>
      </c>
      <c r="H10" s="63" t="s">
        <v>154</v>
      </c>
      <c r="I10" s="63" t="s">
        <v>154</v>
      </c>
      <c r="J10" s="29" t="s">
        <v>155</v>
      </c>
    </row>
    <row r="11" spans="1:10" ht="120">
      <c r="A11" s="74" t="s">
        <v>138</v>
      </c>
      <c r="B11" s="68" t="s">
        <v>136</v>
      </c>
      <c r="C11" s="58" t="s">
        <v>137</v>
      </c>
      <c r="D11" s="72" t="s">
        <v>126</v>
      </c>
      <c r="E11" s="72" t="s">
        <v>129</v>
      </c>
      <c r="F11" s="62" t="s">
        <v>153</v>
      </c>
      <c r="G11" s="62" t="s">
        <v>154</v>
      </c>
      <c r="H11" s="63" t="s">
        <v>154</v>
      </c>
      <c r="I11" s="63" t="s">
        <v>154</v>
      </c>
      <c r="J11" s="29" t="s">
        <v>155</v>
      </c>
    </row>
    <row r="12" spans="1:10" ht="120">
      <c r="A12" s="74" t="s">
        <v>140</v>
      </c>
      <c r="B12" s="68" t="s">
        <v>139</v>
      </c>
      <c r="C12" s="58" t="s">
        <v>137</v>
      </c>
      <c r="D12" s="72" t="s">
        <v>126</v>
      </c>
      <c r="E12" s="72" t="s">
        <v>129</v>
      </c>
      <c r="F12" s="62" t="s">
        <v>153</v>
      </c>
      <c r="G12" s="62" t="s">
        <v>154</v>
      </c>
      <c r="H12" s="63" t="s">
        <v>154</v>
      </c>
      <c r="I12" s="63" t="s">
        <v>154</v>
      </c>
      <c r="J12" s="29" t="s">
        <v>155</v>
      </c>
    </row>
    <row r="13" spans="1:10" ht="135" customHeight="1">
      <c r="A13" s="60">
        <v>2</v>
      </c>
      <c r="B13" s="61" t="s">
        <v>119</v>
      </c>
      <c r="C13" s="58" t="s">
        <v>98</v>
      </c>
      <c r="D13" s="72" t="s">
        <v>127</v>
      </c>
      <c r="E13" s="58" t="s">
        <v>129</v>
      </c>
      <c r="F13" s="58"/>
      <c r="G13" s="58"/>
      <c r="H13" s="28"/>
      <c r="I13" s="28"/>
      <c r="J13" s="29"/>
    </row>
    <row r="14" spans="1:10" ht="135" customHeight="1">
      <c r="A14" s="60" t="s">
        <v>141</v>
      </c>
      <c r="B14" s="75" t="s">
        <v>168</v>
      </c>
      <c r="C14" s="58" t="s">
        <v>98</v>
      </c>
      <c r="D14" s="58" t="s">
        <v>127</v>
      </c>
      <c r="E14" s="58" t="s">
        <v>128</v>
      </c>
      <c r="F14" s="62" t="s">
        <v>149</v>
      </c>
      <c r="G14" s="72" t="s">
        <v>150</v>
      </c>
      <c r="H14" s="28" t="s">
        <v>170</v>
      </c>
      <c r="I14" s="28" t="s">
        <v>169</v>
      </c>
      <c r="J14" s="29"/>
    </row>
    <row r="15" spans="1:10" ht="135" customHeight="1">
      <c r="A15" s="60" t="s">
        <v>142</v>
      </c>
      <c r="B15" s="75" t="s">
        <v>171</v>
      </c>
      <c r="C15" s="72" t="s">
        <v>98</v>
      </c>
      <c r="D15" s="72" t="s">
        <v>128</v>
      </c>
      <c r="E15" s="58" t="s">
        <v>129</v>
      </c>
      <c r="F15" s="72" t="s">
        <v>172</v>
      </c>
      <c r="G15" s="62" t="s">
        <v>150</v>
      </c>
      <c r="H15" s="28" t="s">
        <v>170</v>
      </c>
      <c r="I15" s="28" t="s">
        <v>173</v>
      </c>
      <c r="J15" s="29"/>
    </row>
    <row r="16" spans="1:10" ht="60">
      <c r="A16" s="60">
        <v>3</v>
      </c>
      <c r="B16" s="61" t="s">
        <v>120</v>
      </c>
      <c r="C16" s="58" t="s">
        <v>98</v>
      </c>
      <c r="D16" s="58" t="s">
        <v>126</v>
      </c>
      <c r="E16" s="58" t="s">
        <v>129</v>
      </c>
      <c r="F16" s="58"/>
      <c r="G16" s="58"/>
      <c r="H16" s="28"/>
      <c r="I16" s="28"/>
      <c r="J16" s="55"/>
    </row>
    <row r="17" spans="1:10" ht="60">
      <c r="A17" s="60" t="s">
        <v>143</v>
      </c>
      <c r="B17" s="75" t="s">
        <v>174</v>
      </c>
      <c r="C17" s="58" t="s">
        <v>98</v>
      </c>
      <c r="D17" s="58" t="s">
        <v>129</v>
      </c>
      <c r="E17" s="72" t="s">
        <v>129</v>
      </c>
      <c r="F17" s="72" t="s">
        <v>147</v>
      </c>
      <c r="G17" s="72" t="s">
        <v>150</v>
      </c>
      <c r="H17" s="28" t="s">
        <v>151</v>
      </c>
      <c r="I17" s="28" t="s">
        <v>177</v>
      </c>
      <c r="J17" s="59"/>
    </row>
    <row r="18" spans="1:10" ht="60">
      <c r="A18" s="60" t="s">
        <v>144</v>
      </c>
      <c r="B18" s="75" t="s">
        <v>175</v>
      </c>
      <c r="C18" s="58" t="s">
        <v>98</v>
      </c>
      <c r="D18" s="58" t="s">
        <v>129</v>
      </c>
      <c r="E18" s="58" t="s">
        <v>129</v>
      </c>
      <c r="F18" s="72" t="s">
        <v>147</v>
      </c>
      <c r="G18" s="72" t="s">
        <v>150</v>
      </c>
      <c r="H18" s="28" t="s">
        <v>151</v>
      </c>
      <c r="I18" s="28" t="s">
        <v>177</v>
      </c>
      <c r="J18" s="59"/>
    </row>
    <row r="19" spans="1:10" ht="60">
      <c r="A19" s="60" t="s">
        <v>145</v>
      </c>
      <c r="B19" s="75" t="s">
        <v>176</v>
      </c>
      <c r="C19" s="58" t="s">
        <v>98</v>
      </c>
      <c r="D19" s="58" t="s">
        <v>129</v>
      </c>
      <c r="E19" s="58" t="s">
        <v>129</v>
      </c>
      <c r="F19" s="72" t="s">
        <v>147</v>
      </c>
      <c r="G19" s="72" t="s">
        <v>150</v>
      </c>
      <c r="H19" s="28" t="s">
        <v>151</v>
      </c>
      <c r="I19" s="28" t="s">
        <v>177</v>
      </c>
      <c r="J19" s="59"/>
    </row>
    <row r="21" spans="1:10" ht="15" customHeight="1">
      <c r="A21" s="90" t="s">
        <v>33</v>
      </c>
      <c r="B21" s="90"/>
      <c r="C21" s="90"/>
      <c r="D21" s="90"/>
      <c r="E21" s="90"/>
      <c r="F21" s="90"/>
      <c r="G21" s="90"/>
      <c r="H21" s="90"/>
      <c r="I21" s="90"/>
      <c r="J21" s="90"/>
    </row>
  </sheetData>
  <mergeCells count="9">
    <mergeCell ref="A21:J21"/>
    <mergeCell ref="A1:J1"/>
    <mergeCell ref="A3:A4"/>
    <mergeCell ref="B3:B4"/>
    <mergeCell ref="C3:C4"/>
    <mergeCell ref="D3:E3"/>
    <mergeCell ref="F3:G3"/>
    <mergeCell ref="H3:I3"/>
    <mergeCell ref="J3:J4"/>
  </mergeCells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view="pageBreakPreview" zoomScaleSheetLayoutView="100" workbookViewId="0">
      <selection activeCell="D4" sqref="D4"/>
    </sheetView>
  </sheetViews>
  <sheetFormatPr defaultRowHeight="15"/>
  <cols>
    <col min="1" max="1" width="25.85546875" style="7" customWidth="1"/>
    <col min="2" max="2" width="31.140625" style="7" customWidth="1"/>
    <col min="3" max="3" width="16.7109375" style="7" customWidth="1"/>
    <col min="4" max="4" width="19.7109375" style="7" customWidth="1"/>
    <col min="5" max="5" width="17.7109375" style="7" customWidth="1"/>
    <col min="6" max="6" width="12.5703125" style="7" customWidth="1"/>
    <col min="7" max="16384" width="9.140625" style="7"/>
  </cols>
  <sheetData>
    <row r="1" spans="1:6" ht="31.5" customHeight="1">
      <c r="A1" s="84" t="s">
        <v>34</v>
      </c>
      <c r="B1" s="84"/>
      <c r="C1" s="84"/>
      <c r="D1" s="84"/>
      <c r="E1" s="84"/>
      <c r="F1" s="84"/>
    </row>
    <row r="2" spans="1:6">
      <c r="F2" s="8" t="s">
        <v>35</v>
      </c>
    </row>
    <row r="3" spans="1:6" ht="15" customHeight="1">
      <c r="A3" s="88" t="s">
        <v>36</v>
      </c>
      <c r="B3" s="88" t="s">
        <v>37</v>
      </c>
      <c r="C3" s="88" t="s">
        <v>38</v>
      </c>
      <c r="D3" s="99" t="s">
        <v>39</v>
      </c>
      <c r="E3" s="100"/>
      <c r="F3" s="101"/>
    </row>
    <row r="4" spans="1:6" ht="60" customHeight="1">
      <c r="A4" s="88"/>
      <c r="B4" s="88"/>
      <c r="C4" s="88"/>
      <c r="D4" s="9" t="s">
        <v>40</v>
      </c>
      <c r="E4" s="55" t="s">
        <v>41</v>
      </c>
      <c r="F4" s="9" t="s">
        <v>42</v>
      </c>
    </row>
    <row r="5" spans="1:6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</row>
    <row r="6" spans="1:6" ht="18" customHeight="1">
      <c r="A6" s="94" t="s">
        <v>43</v>
      </c>
      <c r="B6" s="95" t="s">
        <v>107</v>
      </c>
      <c r="C6" s="22" t="s">
        <v>81</v>
      </c>
      <c r="D6" s="23">
        <v>1300</v>
      </c>
      <c r="E6" s="23">
        <v>1466.4</v>
      </c>
      <c r="F6" s="23">
        <f>F7</f>
        <v>1466.4</v>
      </c>
    </row>
    <row r="7" spans="1:6" ht="60">
      <c r="A7" s="94"/>
      <c r="B7" s="96"/>
      <c r="C7" s="10" t="s">
        <v>98</v>
      </c>
      <c r="D7" s="24">
        <v>1300</v>
      </c>
      <c r="E7" s="24">
        <v>1466.4</v>
      </c>
      <c r="F7" s="24">
        <f t="shared" ref="F7" si="0">F12+F13+F14</f>
        <v>1466.4</v>
      </c>
    </row>
    <row r="8" spans="1:6" hidden="1">
      <c r="A8" s="93" t="s">
        <v>46</v>
      </c>
      <c r="B8" s="93"/>
      <c r="C8" s="25" t="s">
        <v>44</v>
      </c>
      <c r="D8" s="24">
        <v>0</v>
      </c>
      <c r="E8" s="24">
        <v>0</v>
      </c>
      <c r="F8" s="24">
        <v>0</v>
      </c>
    </row>
    <row r="9" spans="1:6" ht="45" hidden="1">
      <c r="A9" s="93"/>
      <c r="B9" s="93"/>
      <c r="C9" s="25" t="s">
        <v>47</v>
      </c>
      <c r="D9" s="24">
        <v>0</v>
      </c>
      <c r="E9" s="24">
        <v>0</v>
      </c>
      <c r="F9" s="24">
        <v>0</v>
      </c>
    </row>
    <row r="10" spans="1:6" hidden="1">
      <c r="A10" s="93"/>
      <c r="B10" s="93"/>
      <c r="C10" s="25" t="s">
        <v>45</v>
      </c>
      <c r="D10" s="24">
        <v>0</v>
      </c>
      <c r="E10" s="24">
        <v>0</v>
      </c>
      <c r="F10" s="24">
        <v>0</v>
      </c>
    </row>
    <row r="11" spans="1:6" hidden="1">
      <c r="A11" s="93"/>
      <c r="B11" s="93"/>
      <c r="C11" s="10" t="s">
        <v>32</v>
      </c>
      <c r="D11" s="24">
        <v>0</v>
      </c>
      <c r="E11" s="24">
        <v>0</v>
      </c>
      <c r="F11" s="24">
        <v>0</v>
      </c>
    </row>
    <row r="12" spans="1:6" ht="60">
      <c r="A12" s="12" t="s">
        <v>104</v>
      </c>
      <c r="B12" s="10" t="s">
        <v>101</v>
      </c>
      <c r="C12" s="10" t="s">
        <v>98</v>
      </c>
      <c r="D12" s="24">
        <v>1300</v>
      </c>
      <c r="E12" s="66">
        <v>878.7</v>
      </c>
      <c r="F12" s="66">
        <v>878.7</v>
      </c>
    </row>
    <row r="13" spans="1:6" ht="60">
      <c r="A13" s="12" t="s">
        <v>105</v>
      </c>
      <c r="B13" s="10" t="s">
        <v>117</v>
      </c>
      <c r="C13" s="10" t="s">
        <v>98</v>
      </c>
      <c r="D13" s="24">
        <v>0</v>
      </c>
      <c r="E13" s="66">
        <v>587.70000000000005</v>
      </c>
      <c r="F13" s="66">
        <v>587.70000000000005</v>
      </c>
    </row>
    <row r="14" spans="1:6" ht="60">
      <c r="A14" s="12" t="s">
        <v>103</v>
      </c>
      <c r="B14" s="10" t="s">
        <v>102</v>
      </c>
      <c r="C14" s="10" t="s">
        <v>98</v>
      </c>
      <c r="D14" s="24">
        <v>0</v>
      </c>
      <c r="E14" s="24">
        <v>0</v>
      </c>
      <c r="F14" s="24">
        <v>0</v>
      </c>
    </row>
    <row r="16" spans="1:6" ht="34.5" customHeight="1">
      <c r="A16" s="97"/>
      <c r="B16" s="97"/>
      <c r="C16" s="97"/>
      <c r="D16" s="97"/>
      <c r="E16" s="97"/>
      <c r="F16" s="97"/>
    </row>
    <row r="17" spans="1:6" ht="77.25" customHeight="1">
      <c r="A17" s="98"/>
      <c r="B17" s="97"/>
      <c r="C17" s="97"/>
      <c r="D17" s="97"/>
      <c r="E17" s="97"/>
      <c r="F17" s="97"/>
    </row>
    <row r="18" spans="1:6" ht="15" customHeight="1">
      <c r="A18" s="84" t="s">
        <v>48</v>
      </c>
      <c r="B18" s="84"/>
      <c r="C18" s="84"/>
      <c r="D18" s="84"/>
      <c r="E18" s="84"/>
      <c r="F18" s="84"/>
    </row>
    <row r="19" spans="1:6" ht="30.75" customHeight="1">
      <c r="A19" s="84" t="s">
        <v>49</v>
      </c>
      <c r="B19" s="84"/>
      <c r="C19" s="84"/>
      <c r="D19" s="84"/>
      <c r="E19" s="84"/>
      <c r="F19" s="84"/>
    </row>
  </sheetData>
  <mergeCells count="13">
    <mergeCell ref="A1:F1"/>
    <mergeCell ref="A3:A4"/>
    <mergeCell ref="B3:B4"/>
    <mergeCell ref="C3:C4"/>
    <mergeCell ref="D3:F3"/>
    <mergeCell ref="A19:F19"/>
    <mergeCell ref="A18:F18"/>
    <mergeCell ref="A8:A11"/>
    <mergeCell ref="B8:B11"/>
    <mergeCell ref="A6:A7"/>
    <mergeCell ref="B6:B7"/>
    <mergeCell ref="A16:F16"/>
    <mergeCell ref="A17:F1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9"/>
  <sheetViews>
    <sheetView view="pageBreakPreview" zoomScaleSheetLayoutView="100" workbookViewId="0">
      <selection activeCell="D8" sqref="D8"/>
    </sheetView>
  </sheetViews>
  <sheetFormatPr defaultRowHeight="15"/>
  <cols>
    <col min="1" max="1" width="25" style="7" customWidth="1"/>
    <col min="2" max="2" width="31.28515625" style="7" customWidth="1"/>
    <col min="3" max="3" width="28" style="7" customWidth="1"/>
    <col min="4" max="4" width="16.42578125" style="7" customWidth="1"/>
    <col min="5" max="5" width="14.85546875" style="7" customWidth="1"/>
    <col min="6" max="6" width="13.28515625" style="7" customWidth="1"/>
    <col min="7" max="16384" width="9.140625" style="7"/>
  </cols>
  <sheetData>
    <row r="1" spans="1:6" ht="31.5" customHeight="1">
      <c r="A1" s="84" t="s">
        <v>50</v>
      </c>
      <c r="B1" s="84"/>
      <c r="C1" s="84"/>
      <c r="D1" s="84"/>
      <c r="E1" s="84"/>
      <c r="F1" s="16"/>
    </row>
    <row r="2" spans="1:6">
      <c r="E2" s="8" t="s">
        <v>51</v>
      </c>
      <c r="F2" s="8"/>
    </row>
    <row r="3" spans="1:6" ht="63.75" customHeight="1">
      <c r="A3" s="10" t="s">
        <v>52</v>
      </c>
      <c r="B3" s="10" t="s">
        <v>53</v>
      </c>
      <c r="C3" s="10" t="s">
        <v>54</v>
      </c>
      <c r="D3" s="10" t="s">
        <v>55</v>
      </c>
      <c r="E3" s="10" t="s">
        <v>56</v>
      </c>
      <c r="F3" s="8"/>
    </row>
    <row r="4" spans="1:6" s="17" customFormat="1">
      <c r="A4" s="10">
        <v>1</v>
      </c>
      <c r="B4" s="10">
        <v>2</v>
      </c>
      <c r="C4" s="10">
        <v>3</v>
      </c>
      <c r="D4" s="10">
        <v>4</v>
      </c>
      <c r="E4" s="10">
        <v>5</v>
      </c>
    </row>
    <row r="5" spans="1:6" ht="16.5" customHeight="1">
      <c r="A5" s="102" t="s">
        <v>57</v>
      </c>
      <c r="B5" s="94" t="s">
        <v>107</v>
      </c>
      <c r="C5" s="18" t="s">
        <v>58</v>
      </c>
      <c r="D5" s="19">
        <f>D6</f>
        <v>1466.4</v>
      </c>
      <c r="E5" s="19">
        <f>E6</f>
        <v>1466.4</v>
      </c>
    </row>
    <row r="6" spans="1:6">
      <c r="A6" s="103"/>
      <c r="B6" s="94"/>
      <c r="C6" s="12" t="s">
        <v>59</v>
      </c>
      <c r="D6" s="20">
        <f>Табл.13!E7</f>
        <v>1466.4</v>
      </c>
      <c r="E6" s="20">
        <f>Табл.13!F6</f>
        <v>1466.4</v>
      </c>
    </row>
    <row r="7" spans="1:6">
      <c r="A7" s="103"/>
      <c r="B7" s="94"/>
      <c r="C7" s="12" t="s">
        <v>60</v>
      </c>
      <c r="D7" s="21"/>
      <c r="E7" s="21"/>
    </row>
    <row r="8" spans="1:6">
      <c r="A8" s="103"/>
      <c r="B8" s="94"/>
      <c r="C8" s="12" t="s">
        <v>61</v>
      </c>
      <c r="D8" s="20"/>
      <c r="E8" s="20"/>
    </row>
    <row r="9" spans="1:6" ht="30">
      <c r="A9" s="103"/>
      <c r="B9" s="94"/>
      <c r="C9" s="12" t="s">
        <v>62</v>
      </c>
      <c r="D9" s="21"/>
      <c r="E9" s="21"/>
    </row>
    <row r="10" spans="1:6">
      <c r="A10" s="104"/>
      <c r="B10" s="94"/>
      <c r="C10" s="12" t="s">
        <v>63</v>
      </c>
      <c r="D10" s="21"/>
      <c r="E10" s="21"/>
    </row>
    <row r="11" spans="1:6" hidden="1">
      <c r="A11" s="94" t="s">
        <v>46</v>
      </c>
      <c r="B11" s="94"/>
      <c r="C11" s="12" t="s">
        <v>58</v>
      </c>
      <c r="D11" s="12"/>
      <c r="E11" s="12"/>
    </row>
    <row r="12" spans="1:6" hidden="1">
      <c r="A12" s="94"/>
      <c r="B12" s="94"/>
      <c r="C12" s="12" t="s">
        <v>64</v>
      </c>
      <c r="D12" s="12"/>
      <c r="E12" s="12"/>
    </row>
    <row r="13" spans="1:6" hidden="1">
      <c r="A13" s="94"/>
      <c r="B13" s="94"/>
      <c r="C13" s="12" t="s">
        <v>60</v>
      </c>
      <c r="D13" s="12"/>
      <c r="E13" s="12"/>
    </row>
    <row r="14" spans="1:6" hidden="1">
      <c r="A14" s="94"/>
      <c r="B14" s="94"/>
      <c r="C14" s="12" t="s">
        <v>61</v>
      </c>
      <c r="D14" s="12"/>
      <c r="E14" s="12"/>
    </row>
    <row r="15" spans="1:6" ht="30" hidden="1">
      <c r="A15" s="94"/>
      <c r="B15" s="94"/>
      <c r="C15" s="12" t="s">
        <v>62</v>
      </c>
      <c r="D15" s="12"/>
      <c r="E15" s="12"/>
    </row>
    <row r="16" spans="1:6" ht="17.25" hidden="1" customHeight="1">
      <c r="A16" s="94"/>
      <c r="B16" s="94"/>
      <c r="C16" s="12" t="s">
        <v>63</v>
      </c>
      <c r="D16" s="12"/>
      <c r="E16" s="12"/>
    </row>
    <row r="18" spans="1:5">
      <c r="A18" s="83" t="s">
        <v>65</v>
      </c>
      <c r="B18" s="83"/>
      <c r="C18" s="83"/>
      <c r="D18" s="83"/>
      <c r="E18" s="83"/>
    </row>
    <row r="19" spans="1:5">
      <c r="A19" s="83" t="s">
        <v>66</v>
      </c>
      <c r="B19" s="83"/>
      <c r="C19" s="83"/>
      <c r="D19" s="83"/>
      <c r="E19" s="83"/>
    </row>
  </sheetData>
  <mergeCells count="7">
    <mergeCell ref="A19:E19"/>
    <mergeCell ref="A1:E1"/>
    <mergeCell ref="A5:A10"/>
    <mergeCell ref="B5:B10"/>
    <mergeCell ref="A11:A16"/>
    <mergeCell ref="B11:B16"/>
    <mergeCell ref="A18:E18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3"/>
  <sheetViews>
    <sheetView view="pageBreakPreview" topLeftCell="A4" zoomScaleSheetLayoutView="100" workbookViewId="0">
      <selection activeCell="E9" sqref="E9"/>
    </sheetView>
  </sheetViews>
  <sheetFormatPr defaultRowHeight="15"/>
  <cols>
    <col min="1" max="1" width="5.85546875" style="7" customWidth="1"/>
    <col min="2" max="2" width="37.42578125" style="7" customWidth="1"/>
    <col min="3" max="3" width="8.5703125" style="7" customWidth="1"/>
    <col min="4" max="4" width="12" style="7" customWidth="1"/>
    <col min="5" max="5" width="18" style="7" customWidth="1"/>
    <col min="6" max="6" width="48.85546875" style="7" customWidth="1"/>
    <col min="7" max="7" width="42.28515625" style="7" customWidth="1"/>
    <col min="8" max="16384" width="9.140625" style="7"/>
  </cols>
  <sheetData>
    <row r="1" spans="1:7" ht="28.5" customHeight="1">
      <c r="A1" s="84" t="s">
        <v>67</v>
      </c>
      <c r="B1" s="84"/>
      <c r="C1" s="84"/>
      <c r="D1" s="84"/>
      <c r="E1" s="84"/>
      <c r="F1" s="84"/>
      <c r="G1" s="16"/>
    </row>
    <row r="2" spans="1:7">
      <c r="F2" s="8" t="s">
        <v>68</v>
      </c>
      <c r="G2" s="8"/>
    </row>
    <row r="3" spans="1:7">
      <c r="A3" s="88" t="s">
        <v>17</v>
      </c>
      <c r="B3" s="88" t="s">
        <v>69</v>
      </c>
      <c r="C3" s="88" t="s">
        <v>78</v>
      </c>
      <c r="D3" s="88" t="s">
        <v>70</v>
      </c>
      <c r="E3" s="88"/>
      <c r="F3" s="88" t="s">
        <v>71</v>
      </c>
    </row>
    <row r="4" spans="1:7">
      <c r="A4" s="88"/>
      <c r="B4" s="88"/>
      <c r="C4" s="88"/>
      <c r="D4" s="88" t="s">
        <v>72</v>
      </c>
      <c r="E4" s="88"/>
      <c r="F4" s="88"/>
    </row>
    <row r="5" spans="1:7" ht="90">
      <c r="A5" s="88"/>
      <c r="B5" s="88"/>
      <c r="C5" s="88"/>
      <c r="D5" s="10" t="s">
        <v>0</v>
      </c>
      <c r="E5" s="9" t="s">
        <v>73</v>
      </c>
      <c r="F5" s="88"/>
    </row>
    <row r="6" spans="1:7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</row>
    <row r="7" spans="1:7">
      <c r="A7" s="27"/>
      <c r="B7" s="105" t="s">
        <v>157</v>
      </c>
      <c r="C7" s="106"/>
      <c r="D7" s="106"/>
      <c r="E7" s="106"/>
      <c r="F7" s="107"/>
    </row>
    <row r="8" spans="1:7" ht="60">
      <c r="A8" s="10">
        <v>1</v>
      </c>
      <c r="B8" s="12" t="s">
        <v>108</v>
      </c>
      <c r="C8" s="13" t="s">
        <v>115</v>
      </c>
      <c r="D8" s="10">
        <v>100</v>
      </c>
      <c r="E8" s="69">
        <v>100</v>
      </c>
      <c r="F8" s="13" t="s">
        <v>152</v>
      </c>
    </row>
    <row r="9" spans="1:7" ht="75">
      <c r="A9" s="10">
        <f>A8+1</f>
        <v>2</v>
      </c>
      <c r="B9" s="12" t="s">
        <v>116</v>
      </c>
      <c r="C9" s="10" t="s">
        <v>115</v>
      </c>
      <c r="D9" s="10">
        <v>85</v>
      </c>
      <c r="E9" s="69">
        <v>80</v>
      </c>
      <c r="F9" s="64" t="s">
        <v>187</v>
      </c>
    </row>
    <row r="10" spans="1:7" ht="30">
      <c r="A10" s="10">
        <f t="shared" ref="A10:A13" si="0">A9+1</f>
        <v>3</v>
      </c>
      <c r="B10" s="12" t="s">
        <v>109</v>
      </c>
      <c r="C10" s="10" t="s">
        <v>110</v>
      </c>
      <c r="D10" s="10">
        <v>54</v>
      </c>
      <c r="E10" s="54">
        <v>54</v>
      </c>
      <c r="F10" s="13"/>
    </row>
    <row r="11" spans="1:7" ht="60">
      <c r="A11" s="10">
        <f t="shared" si="0"/>
        <v>4</v>
      </c>
      <c r="B11" s="12" t="s">
        <v>111</v>
      </c>
      <c r="C11" s="10" t="s">
        <v>112</v>
      </c>
      <c r="D11" s="10">
        <v>36.299999999999997</v>
      </c>
      <c r="E11" s="54">
        <v>36.299999999999997</v>
      </c>
      <c r="F11" s="13"/>
    </row>
    <row r="12" spans="1:7" ht="60">
      <c r="A12" s="10">
        <f t="shared" si="0"/>
        <v>5</v>
      </c>
      <c r="B12" s="12" t="s">
        <v>114</v>
      </c>
      <c r="C12" s="10" t="s">
        <v>113</v>
      </c>
      <c r="D12" s="42">
        <v>4</v>
      </c>
      <c r="E12" s="69">
        <v>2</v>
      </c>
      <c r="F12" s="57" t="s">
        <v>179</v>
      </c>
    </row>
    <row r="13" spans="1:7" ht="90">
      <c r="A13" s="10">
        <f t="shared" si="0"/>
        <v>6</v>
      </c>
      <c r="B13" s="12" t="s">
        <v>100</v>
      </c>
      <c r="C13" s="10" t="s">
        <v>113</v>
      </c>
      <c r="D13" s="10">
        <v>0</v>
      </c>
      <c r="E13" s="65">
        <v>0</v>
      </c>
      <c r="F13" s="57" t="s">
        <v>178</v>
      </c>
    </row>
  </sheetData>
  <mergeCells count="8">
    <mergeCell ref="B7:F7"/>
    <mergeCell ref="A1:F1"/>
    <mergeCell ref="A3:A5"/>
    <mergeCell ref="B3:B5"/>
    <mergeCell ref="C3:C5"/>
    <mergeCell ref="D3:E3"/>
    <mergeCell ref="F3:F5"/>
    <mergeCell ref="D4:E4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rowBreaks count="1" manualBreakCount="1">
    <brk id="13" max="5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activeCell="C13" sqref="C13"/>
    </sheetView>
  </sheetViews>
  <sheetFormatPr defaultRowHeight="15"/>
  <cols>
    <col min="1" max="1" width="5.5703125" customWidth="1"/>
    <col min="2" max="2" width="42.140625" customWidth="1"/>
    <col min="3" max="3" width="52.7109375" customWidth="1"/>
    <col min="4" max="4" width="29.28515625" customWidth="1"/>
  </cols>
  <sheetData>
    <row r="1" spans="1:4" ht="42" customHeight="1">
      <c r="A1" s="108" t="s">
        <v>182</v>
      </c>
      <c r="B1" s="108"/>
      <c r="C1" s="108"/>
      <c r="D1" s="108"/>
    </row>
    <row r="2" spans="1:4" ht="36" customHeight="1">
      <c r="A2" s="10" t="s">
        <v>17</v>
      </c>
      <c r="B2" s="10" t="s">
        <v>96</v>
      </c>
      <c r="C2" s="10" t="s">
        <v>97</v>
      </c>
      <c r="D2" s="10" t="s">
        <v>95</v>
      </c>
    </row>
    <row r="3" spans="1:4">
      <c r="A3" s="10">
        <v>1</v>
      </c>
      <c r="B3" s="10">
        <v>2</v>
      </c>
      <c r="C3" s="10">
        <v>3</v>
      </c>
      <c r="D3" s="10">
        <v>4</v>
      </c>
    </row>
    <row r="4" spans="1:4" ht="75">
      <c r="A4" s="30">
        <v>1</v>
      </c>
      <c r="B4" s="28" t="s">
        <v>146</v>
      </c>
      <c r="C4" s="28" t="s">
        <v>183</v>
      </c>
      <c r="D4" s="21" t="s">
        <v>184</v>
      </c>
    </row>
    <row r="5" spans="1:4" ht="75">
      <c r="A5" s="30">
        <v>2</v>
      </c>
      <c r="B5" s="28" t="s">
        <v>146</v>
      </c>
      <c r="C5" s="28" t="s">
        <v>183</v>
      </c>
      <c r="D5" s="21" t="s">
        <v>185</v>
      </c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31"/>
  <sheetViews>
    <sheetView topLeftCell="A7" zoomScale="130" zoomScaleNormal="130" workbookViewId="0">
      <selection activeCell="C13" sqref="C13"/>
    </sheetView>
  </sheetViews>
  <sheetFormatPr defaultRowHeight="15"/>
  <cols>
    <col min="1" max="1" width="50.5703125" style="7" customWidth="1"/>
    <col min="2" max="2" width="26.7109375" style="7" customWidth="1"/>
    <col min="3" max="3" width="12.42578125" style="7" customWidth="1"/>
    <col min="4" max="4" width="9.140625" style="7"/>
    <col min="5" max="5" width="10.42578125" style="7" bestFit="1" customWidth="1"/>
    <col min="6" max="6" width="11.5703125" style="7" customWidth="1"/>
    <col min="7" max="8" width="9.140625" style="7"/>
    <col min="9" max="9" width="41.85546875" style="7" customWidth="1"/>
    <col min="10" max="16384" width="9.140625" style="7"/>
  </cols>
  <sheetData>
    <row r="1" spans="1:15">
      <c r="A1" s="116" t="s">
        <v>6</v>
      </c>
      <c r="B1" s="116"/>
      <c r="C1" s="117" t="s">
        <v>157</v>
      </c>
      <c r="D1" s="118"/>
      <c r="E1" s="118"/>
      <c r="F1" s="118"/>
      <c r="G1" s="118"/>
      <c r="H1" s="119"/>
    </row>
    <row r="2" spans="1:15">
      <c r="A2" s="116"/>
      <c r="B2" s="116"/>
      <c r="C2" s="120"/>
      <c r="D2" s="121"/>
      <c r="E2" s="121"/>
      <c r="F2" s="121"/>
      <c r="G2" s="121"/>
      <c r="H2" s="122"/>
    </row>
    <row r="3" spans="1:15">
      <c r="A3" s="116" t="s">
        <v>7</v>
      </c>
      <c r="B3" s="116"/>
      <c r="C3" s="92" t="s">
        <v>186</v>
      </c>
      <c r="D3" s="92"/>
      <c r="E3" s="92"/>
      <c r="F3" s="92"/>
      <c r="G3" s="92"/>
      <c r="H3" s="92"/>
    </row>
    <row r="4" spans="1:15">
      <c r="A4" s="31"/>
      <c r="B4" s="31"/>
      <c r="C4" s="32"/>
      <c r="D4" s="32"/>
      <c r="E4" s="32"/>
      <c r="F4" s="32"/>
      <c r="G4" s="32"/>
      <c r="H4" s="32"/>
    </row>
    <row r="5" spans="1:15">
      <c r="A5" s="33" t="s">
        <v>4</v>
      </c>
      <c r="B5" s="34"/>
      <c r="C5" s="34"/>
      <c r="D5" s="34"/>
      <c r="E5" s="34"/>
      <c r="F5" s="34"/>
      <c r="G5" s="34"/>
      <c r="H5" s="34"/>
    </row>
    <row r="6" spans="1:15">
      <c r="A6" s="35"/>
    </row>
    <row r="7" spans="1:15">
      <c r="A7" s="7" t="s">
        <v>79</v>
      </c>
      <c r="B7" s="36">
        <v>6</v>
      </c>
    </row>
    <row r="9" spans="1:15" ht="30">
      <c r="A9" s="37" t="s">
        <v>77</v>
      </c>
      <c r="B9" s="37" t="s">
        <v>78</v>
      </c>
      <c r="C9" s="10" t="s">
        <v>11</v>
      </c>
      <c r="D9" s="10" t="s">
        <v>0</v>
      </c>
      <c r="E9" s="10" t="s">
        <v>1</v>
      </c>
      <c r="F9" s="10" t="s">
        <v>2</v>
      </c>
    </row>
    <row r="10" spans="1:15" ht="45">
      <c r="A10" s="12" t="s">
        <v>108</v>
      </c>
      <c r="B10" s="13" t="s">
        <v>115</v>
      </c>
      <c r="C10" s="38">
        <v>1</v>
      </c>
      <c r="D10" s="10">
        <v>100</v>
      </c>
      <c r="E10" s="42">
        <v>92</v>
      </c>
      <c r="F10" s="39">
        <f>IF(C10=1,(E10/D10),(D10/E10))</f>
        <v>0.92</v>
      </c>
      <c r="I10" s="40"/>
      <c r="J10" s="41"/>
    </row>
    <row r="11" spans="1:15" ht="60">
      <c r="A11" s="12" t="s">
        <v>116</v>
      </c>
      <c r="B11" s="10" t="s">
        <v>115</v>
      </c>
      <c r="C11" s="38">
        <v>1</v>
      </c>
      <c r="D11" s="10">
        <v>70</v>
      </c>
      <c r="E11" s="64">
        <v>67</v>
      </c>
      <c r="F11" s="39">
        <f t="shared" ref="F11:F13" si="0">IF(C11=1,(E11/D11),(D11/E11))</f>
        <v>0.95714285714285718</v>
      </c>
      <c r="N11" s="40"/>
      <c r="O11" s="41"/>
    </row>
    <row r="12" spans="1:15">
      <c r="A12" s="12" t="s">
        <v>109</v>
      </c>
      <c r="B12" s="10" t="s">
        <v>110</v>
      </c>
      <c r="C12" s="38">
        <v>1</v>
      </c>
      <c r="D12" s="10">
        <v>50.5</v>
      </c>
      <c r="E12" s="9">
        <v>69.19</v>
      </c>
      <c r="F12" s="39">
        <f t="shared" si="0"/>
        <v>1.37009900990099</v>
      </c>
      <c r="N12" s="40"/>
      <c r="O12" s="41"/>
    </row>
    <row r="13" spans="1:15" ht="30">
      <c r="A13" s="12" t="s">
        <v>111</v>
      </c>
      <c r="B13" s="10" t="s">
        <v>112</v>
      </c>
      <c r="C13" s="38">
        <v>1</v>
      </c>
      <c r="D13" s="10">
        <v>35.700000000000003</v>
      </c>
      <c r="E13" s="9">
        <v>37.92</v>
      </c>
      <c r="F13" s="39">
        <f t="shared" si="0"/>
        <v>1.0621848739495798</v>
      </c>
      <c r="N13" s="40"/>
      <c r="O13" s="41"/>
    </row>
    <row r="14" spans="1:15" ht="45">
      <c r="A14" s="12" t="s">
        <v>114</v>
      </c>
      <c r="B14" s="10" t="s">
        <v>113</v>
      </c>
      <c r="C14" s="38">
        <v>1</v>
      </c>
      <c r="D14" s="10">
        <v>3</v>
      </c>
      <c r="E14" s="10">
        <v>2</v>
      </c>
      <c r="F14" s="39">
        <f>IF(C14=1,(E14/D14),(D14/E14))</f>
        <v>0.66666666666666663</v>
      </c>
      <c r="N14" s="40"/>
      <c r="O14" s="41"/>
    </row>
    <row r="15" spans="1:15" ht="45" customHeight="1">
      <c r="A15" s="12" t="s">
        <v>100</v>
      </c>
      <c r="B15" s="10" t="s">
        <v>113</v>
      </c>
      <c r="C15" s="38">
        <v>1</v>
      </c>
      <c r="D15" s="10">
        <v>0</v>
      </c>
      <c r="E15" s="42">
        <v>3</v>
      </c>
      <c r="F15" s="70">
        <v>4</v>
      </c>
      <c r="N15" s="40"/>
      <c r="O15" s="41"/>
    </row>
    <row r="16" spans="1:15" ht="15.75">
      <c r="A16" s="43"/>
      <c r="B16" s="44"/>
      <c r="C16" s="45"/>
      <c r="D16" s="46"/>
      <c r="E16" s="46"/>
      <c r="F16" s="47"/>
      <c r="N16" s="40"/>
      <c r="O16" s="41"/>
    </row>
    <row r="17" spans="1:8">
      <c r="A17" s="26" t="s">
        <v>12</v>
      </c>
      <c r="B17" s="17">
        <v>3</v>
      </c>
    </row>
    <row r="18" spans="1:8">
      <c r="A18" s="26" t="s">
        <v>80</v>
      </c>
      <c r="B18" s="17">
        <v>2</v>
      </c>
    </row>
    <row r="20" spans="1:8">
      <c r="A20" s="48" t="s">
        <v>3</v>
      </c>
      <c r="B20" s="49">
        <f>1/B7*SUM(F10:F15)</f>
        <v>1.4960155679433491</v>
      </c>
      <c r="D20" s="35" t="s">
        <v>14</v>
      </c>
      <c r="E20" s="49">
        <f>B20</f>
        <v>1.4960155679433491</v>
      </c>
    </row>
    <row r="22" spans="1:8">
      <c r="A22" s="33" t="s">
        <v>13</v>
      </c>
      <c r="B22" s="33"/>
      <c r="C22" s="33"/>
      <c r="D22" s="33"/>
      <c r="E22" s="33"/>
      <c r="F22" s="33"/>
      <c r="G22" s="33"/>
      <c r="H22" s="33"/>
    </row>
    <row r="24" spans="1:8" ht="18">
      <c r="B24" s="50" t="s">
        <v>121</v>
      </c>
      <c r="C24" s="50" t="s">
        <v>122</v>
      </c>
      <c r="D24" s="50" t="s">
        <v>5</v>
      </c>
    </row>
    <row r="25" spans="1:8">
      <c r="B25" s="19">
        <f>Табл.13!E6</f>
        <v>1466.4</v>
      </c>
      <c r="C25" s="19">
        <f>Табл.13!F6</f>
        <v>1466.4</v>
      </c>
      <c r="D25" s="51">
        <f>B25/C25</f>
        <v>1</v>
      </c>
    </row>
    <row r="26" spans="1:8" ht="15.75" thickBot="1"/>
    <row r="27" spans="1:8" ht="15.75" thickBot="1">
      <c r="B27" s="111" t="s">
        <v>86</v>
      </c>
      <c r="C27" s="112"/>
      <c r="D27" s="112"/>
      <c r="E27" s="113"/>
      <c r="F27" s="114">
        <f>(B20+E20)/D25</f>
        <v>2.9920311358866982</v>
      </c>
      <c r="G27" s="115"/>
    </row>
    <row r="29" spans="1:8">
      <c r="B29" s="109" t="s">
        <v>87</v>
      </c>
      <c r="C29" s="109"/>
      <c r="D29" s="109"/>
      <c r="E29" s="109"/>
      <c r="F29" s="110" t="s">
        <v>90</v>
      </c>
      <c r="G29" s="110"/>
    </row>
    <row r="30" spans="1:8">
      <c r="B30" s="109" t="s">
        <v>88</v>
      </c>
      <c r="C30" s="109"/>
      <c r="D30" s="109"/>
      <c r="E30" s="109"/>
      <c r="F30" s="110" t="s">
        <v>91</v>
      </c>
      <c r="G30" s="110"/>
    </row>
    <row r="31" spans="1:8">
      <c r="B31" s="109" t="s">
        <v>89</v>
      </c>
      <c r="C31" s="109"/>
      <c r="D31" s="109"/>
      <c r="E31" s="109"/>
      <c r="F31" s="110" t="s">
        <v>92</v>
      </c>
      <c r="G31" s="110"/>
    </row>
  </sheetData>
  <mergeCells count="12">
    <mergeCell ref="B27:E27"/>
    <mergeCell ref="F27:G27"/>
    <mergeCell ref="A1:B2"/>
    <mergeCell ref="C1:H2"/>
    <mergeCell ref="A3:B3"/>
    <mergeCell ref="C3:H3"/>
    <mergeCell ref="B29:E29"/>
    <mergeCell ref="B30:E30"/>
    <mergeCell ref="B31:E31"/>
    <mergeCell ref="F29:G29"/>
    <mergeCell ref="F30:G30"/>
    <mergeCell ref="F31:G3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Титул</vt:lpstr>
      <vt:lpstr>Табл.11</vt:lpstr>
      <vt:lpstr>Табл.12</vt:lpstr>
      <vt:lpstr>Табл.13</vt:lpstr>
      <vt:lpstr>Табл.14</vt:lpstr>
      <vt:lpstr>Табл.16</vt:lpstr>
      <vt:lpstr>Изменения МП</vt:lpstr>
      <vt:lpstr>Оц.Эфф.МП</vt:lpstr>
      <vt:lpstr>Оц.Эфф.МП!Область_печати</vt:lpstr>
      <vt:lpstr>Табл.11!Область_печати</vt:lpstr>
      <vt:lpstr>Табл.13!Область_печати</vt:lpstr>
      <vt:lpstr>Табл.16!Область_печати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odn</dc:creator>
  <cp:lastModifiedBy>Коровяковская</cp:lastModifiedBy>
  <cp:lastPrinted>2024-02-20T11:57:43Z</cp:lastPrinted>
  <dcterms:created xsi:type="dcterms:W3CDTF">2013-07-25T11:10:50Z</dcterms:created>
  <dcterms:modified xsi:type="dcterms:W3CDTF">2024-02-20T12:07:47Z</dcterms:modified>
</cp:coreProperties>
</file>