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21570" windowHeight="7965"/>
  </bookViews>
  <sheets>
    <sheet name="2025-2027" sheetId="1" r:id="rId1"/>
  </sheets>
  <definedNames>
    <definedName name="_xlnm.Print_Area" localSheetId="0">'2025-2027'!$A$1:$E$153</definedName>
  </definedNames>
  <calcPr calcId="145621" iterate="1"/>
</workbook>
</file>

<file path=xl/calcChain.xml><?xml version="1.0" encoding="utf-8"?>
<calcChain xmlns="http://schemas.openxmlformats.org/spreadsheetml/2006/main">
  <c r="C144" i="1" l="1"/>
  <c r="E150" i="1" l="1"/>
  <c r="D150" i="1"/>
  <c r="C150" i="1"/>
  <c r="E148" i="1"/>
  <c r="D148" i="1"/>
  <c r="C148" i="1"/>
  <c r="E143" i="1"/>
  <c r="D143" i="1"/>
  <c r="C143" i="1"/>
  <c r="E135" i="1"/>
  <c r="D135" i="1"/>
  <c r="C135" i="1"/>
  <c r="E114" i="1"/>
  <c r="D114" i="1"/>
  <c r="C114" i="1"/>
  <c r="E110" i="1"/>
  <c r="D110" i="1"/>
  <c r="C110" i="1"/>
  <c r="C105" i="1"/>
  <c r="C104" i="1" s="1"/>
  <c r="E83" i="1"/>
  <c r="D83" i="1"/>
  <c r="C83" i="1"/>
  <c r="E79" i="1"/>
  <c r="D79" i="1"/>
  <c r="C79" i="1"/>
  <c r="E76" i="1"/>
  <c r="D76" i="1"/>
  <c r="D75" i="1" s="1"/>
  <c r="C76" i="1"/>
  <c r="E72" i="1"/>
  <c r="D72" i="1"/>
  <c r="D69" i="1" s="1"/>
  <c r="C72" i="1"/>
  <c r="C69" i="1" s="1"/>
  <c r="E70" i="1"/>
  <c r="E69" i="1" s="1"/>
  <c r="D70" i="1"/>
  <c r="C70" i="1"/>
  <c r="E62" i="1"/>
  <c r="E61" i="1" s="1"/>
  <c r="D62" i="1"/>
  <c r="D61" i="1" s="1"/>
  <c r="C62" i="1"/>
  <c r="C61" i="1"/>
  <c r="E58" i="1"/>
  <c r="D58" i="1"/>
  <c r="C58" i="1"/>
  <c r="E56" i="1"/>
  <c r="D56" i="1"/>
  <c r="C56" i="1"/>
  <c r="E51" i="1"/>
  <c r="D51" i="1"/>
  <c r="D48" i="1" s="1"/>
  <c r="C51" i="1"/>
  <c r="E49" i="1"/>
  <c r="D49" i="1"/>
  <c r="C49" i="1"/>
  <c r="E46" i="1"/>
  <c r="D46" i="1"/>
  <c r="C46" i="1"/>
  <c r="E44" i="1"/>
  <c r="E41" i="1" s="1"/>
  <c r="D44" i="1"/>
  <c r="C44" i="1"/>
  <c r="C42" i="1"/>
  <c r="C41" i="1"/>
  <c r="C39" i="1"/>
  <c r="E36" i="1"/>
  <c r="D36" i="1"/>
  <c r="C36" i="1"/>
  <c r="E34" i="1"/>
  <c r="D34" i="1"/>
  <c r="C34" i="1"/>
  <c r="E29" i="1"/>
  <c r="E28" i="1" s="1"/>
  <c r="D29" i="1"/>
  <c r="C29" i="1"/>
  <c r="E23" i="1"/>
  <c r="E22" i="1" s="1"/>
  <c r="D23" i="1"/>
  <c r="D22" i="1" s="1"/>
  <c r="C23" i="1"/>
  <c r="C22" i="1" s="1"/>
  <c r="E12" i="1"/>
  <c r="E11" i="1" s="1"/>
  <c r="D12" i="1"/>
  <c r="D11" i="1" s="1"/>
  <c r="C12" i="1"/>
  <c r="C11" i="1" s="1"/>
  <c r="D41" i="1" l="1"/>
  <c r="D28" i="1"/>
  <c r="C75" i="1"/>
  <c r="E109" i="1"/>
  <c r="E108" i="1" s="1"/>
  <c r="E152" i="1" s="1"/>
  <c r="D109" i="1"/>
  <c r="D108" i="1" s="1"/>
  <c r="D152" i="1" s="1"/>
  <c r="D10" i="1"/>
  <c r="D107" i="1" s="1"/>
  <c r="C28" i="1"/>
  <c r="E48" i="1"/>
  <c r="E10" i="1" s="1"/>
  <c r="E107" i="1" s="1"/>
  <c r="E153" i="1" s="1"/>
  <c r="E75" i="1"/>
  <c r="C48" i="1"/>
  <c r="C109" i="1"/>
  <c r="C108" i="1" s="1"/>
  <c r="C152" i="1" s="1"/>
  <c r="C10" i="1" l="1"/>
  <c r="C107" i="1" s="1"/>
  <c r="C153" i="1" s="1"/>
  <c r="D153" i="1"/>
</calcChain>
</file>

<file path=xl/sharedStrings.xml><?xml version="1.0" encoding="utf-8"?>
<sst xmlns="http://schemas.openxmlformats.org/spreadsheetml/2006/main" count="280" uniqueCount="273">
  <si>
    <t>Приложение 2 к решению Муниципального Собрания  района  от 13.12.2024  № 610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</si>
  <si>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2025 год и плановый период 2026 и 2027 годов</t>
  </si>
  <si>
    <t>Код бюджетной классификации Российской Федерации</t>
  </si>
  <si>
    <t>Наименование групп, подгрупп и статей доходов</t>
  </si>
  <si>
    <t>Сумма, тыс. рублей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</si>
  <si>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</si>
  <si>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</si>
  <si>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</si>
  <si>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</si>
  <si>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</si>
  <si>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</si>
  <si>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</si>
  <si>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</si>
  <si>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</si>
  <si>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</si>
  <si>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</si>
  <si>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</si>
  <si>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</si>
  <si>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</si>
  <si>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</si>
  <si>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1 01 02040 01 0000 110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</si>
  <si>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</si>
  <si>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</si>
  <si>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</si>
  <si>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</si>
  <si>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</si>
  <si>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</si>
  <si>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</si>
  <si>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</si>
  <si>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</si>
  <si>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</si>
  <si>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</si>
  <si>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</si>
  <si>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</si>
  <si>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</si>
  <si>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</si>
  <si>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</si>
  <si>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</si>
  <si>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</si>
  <si>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</si>
  <si>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</si>
  <si>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</si>
  <si>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</si>
  <si>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 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</si>
  <si>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</si>
  <si>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</si>
  <si>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</si>
  <si>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</si>
  <si>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</si>
  <si>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</si>
  <si>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</si>
  <si>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1 05 01050 01 0000 110</t>
  </si>
  <si>
    <t>Минимальный налог, зачисляемый в бюджеты субъектов Российской Федерации</t>
  </si>
  <si>
    <t>1 05 02020 02 0000 110</t>
  </si>
  <si>
    <t>Единый налог на вмененный доход для отдельных видов деятельности (за налоговые 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</si>
  <si>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</si>
  <si>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</si>
  <si>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</si>
  <si>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</si>
  <si>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</si>
  <si>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</si>
  <si>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1 05 03020 01 0000 110</t>
  </si>
  <si>
    <t>Единый сельскохозяйственный налог (за налоговые периоды, истекшие до 1 января 2011 года)</t>
  </si>
  <si>
    <t>1 06 04000 02 0000 110</t>
  </si>
  <si>
    <t>Транспортный налог</t>
  </si>
  <si>
    <t>1 06 04012 02 0000 110</t>
  </si>
  <si>
    <t>Транспортный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</si>
  <si>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</si>
  <si>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</si>
  <si>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</si>
  <si>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</si>
  <si>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</si>
  <si>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</si>
  <si>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</si>
  <si>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</si>
  <si>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</si>
  <si>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</si>
  <si>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</si>
  <si>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</si>
  <si>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</si>
  <si>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</si>
  <si>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</si>
  <si>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</si>
  <si>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</si>
  <si>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</si>
  <si>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</si>
  <si>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</si>
  <si>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</si>
  <si>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</si>
  <si>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</si>
  <si>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</si>
  <si>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</si>
  <si>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</si>
  <si>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</si>
  <si>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</si>
  <si>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</si>
  <si>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</si>
  <si>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</si>
  <si>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</si>
  <si>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</si>
  <si>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</si>
  <si>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</si>
  <si>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</si>
  <si>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</si>
  <si>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</si>
  <si>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</si>
  <si>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</si>
  <si>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</si>
  <si>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</si>
  <si>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</si>
  <si>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</si>
  <si>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</si>
  <si>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выбросы загрязняющих веществ в водные объекты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</si>
  <si>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</si>
  <si>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</si>
  <si>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</si>
  <si>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</si>
  <si>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</si>
  <si>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</si>
  <si>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 и компенсации затрат государства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</si>
  <si>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</si>
  <si>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</si>
  <si>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</si>
  <si>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</si>
  <si>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</si>
  <si>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</si>
  <si>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</si>
  <si>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</si>
  <si>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</si>
  <si>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</si>
  <si>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</si>
  <si>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</si>
  <si>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</si>
  <si>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</si>
  <si>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</si>
  <si>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</si>
  <si>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</si>
  <si>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</si>
  <si>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</si>
  <si>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</si>
  <si>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</si>
  <si>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</si>
  <si>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</si>
  <si>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</si>
  <si>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</si>
  <si>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</si>
  <si>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</si>
  <si>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</si>
  <si>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</si>
  <si>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</si>
  <si>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</si>
  <si>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</si>
  <si>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</si>
  <si>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</si>
  <si>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</si>
  <si>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</si>
  <si>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</si>
  <si>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</si>
  <si>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</si>
  <si>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</si>
  <si>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</si>
  <si>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</si>
  <si>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</si>
  <si>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</si>
  <si>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</si>
  <si>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</si>
  <si>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</si>
  <si>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</si>
  <si>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</si>
  <si>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</si>
  <si>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</si>
  <si>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</si>
  <si>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</si>
  <si>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</si>
  <si>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</si>
  <si>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Прочие неналоговые доходы</t>
  </si>
  <si>
    <t>1 17 05000 00 0000 180</t>
  </si>
  <si>
    <t xml:space="preserve">Прочие неналоговые доходы </t>
  </si>
  <si>
    <t>1 17 05050 05 0000 180</t>
  </si>
  <si>
    <t>Прочие неналоговые доходы бюджетов муниципальных районов</t>
  </si>
  <si>
    <t>Итого  собственных доходов:</t>
  </si>
  <si>
    <t>2 00 00000 00 0000 000</t>
  </si>
  <si>
    <t>Безвозмездные поступления</t>
  </si>
  <si>
    <t>2 02 00000 00 0000 000</t>
  </si>
  <si>
    <t>Безвозмездные поступления 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</si>
  <si>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</si>
  <si>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</si>
  <si>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</si>
  <si>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</si>
  <si>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</si>
  <si>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</si>
  <si>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</si>
  <si>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</si>
  <si>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</si>
  <si>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</si>
  <si>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</si>
  <si>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</si>
  <si>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</si>
  <si>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</si>
  <si>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</si>
  <si>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</si>
  <si>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</si>
  <si>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</si>
  <si>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</si>
  <si>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</si>
  <si>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</si>
  <si>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</si>
  <si>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</si>
  <si>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2 02 25116 05 0000 150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</si>
  <si>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</si>
  <si>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</si>
  <si>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</si>
  <si>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2 02 25315 05 0000 150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</si>
  <si>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</si>
  <si>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</si>
  <si>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</si>
  <si>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</si>
  <si>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</si>
  <si>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</si>
  <si>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Субсидия бюджетам муниципальных районов на поддержку отрасли культуры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</si>
  <si>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</si>
  <si>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</si>
  <si>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</si>
  <si>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</si>
  <si>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</si>
  <si>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</si>
  <si>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</si>
  <si>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</si>
  <si>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</si>
  <si>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</si>
  <si>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2 02 29999 05 0000 150</t>
  </si>
  <si>
    <t>Прочие субсидии бюджетам муниципальных районов</t>
  </si>
  <si>
    <t>2 02 30000 00 0000 150</t>
  </si>
  <si>
    <t>Субвенции  бюджетам 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</si>
  <si>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</si>
  <si>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</si>
  <si>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</si>
  <si>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</si>
  <si>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</si>
  <si>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</si>
  <si>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2 02 35176 05 0000 150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</si>
  <si>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</si>
  <si>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</si>
  <si>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</si>
  <si>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</si>
  <si>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</si>
  <si>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2 02 36900 05 0000 150</t>
  </si>
  <si>
    <t>Единая субвенция бюджетам муниципальных районов из бюджета субъекта Российской Федерации</t>
  </si>
  <si>
    <t>2 02 40000 00 0000 150</t>
  </si>
  <si>
    <t xml:space="preserve">Иные межбюджетные трансферты 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</si>
  <si>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</si>
  <si>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</si>
  <si>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</si>
  <si>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</si>
  <si>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</si>
  <si>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</si>
  <si>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2 02 49999 05 0000 150</t>
  </si>
  <si>
    <t>Прочие межбюджетные трансферты, передаваемые бюджетам муниципальных районов</t>
  </si>
  <si>
    <t>2 04 05000 05 0000 150</t>
  </si>
  <si>
    <t>Безвозмездные поступления от негосударственных организаций в бюджеты муниципальных районов</t>
  </si>
  <si>
    <t>2 04 05020 05 0000 150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</si>
  <si>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</si>
  <si>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</si>
  <si>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</si>
  <si>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</si>
  <si>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</si>
  <si>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Итого безвозмездных поступлений:</t>
  </si>
  <si>
    <t>ВСЕГО ДОХОДОВ:</t>
  </si>
  <si>
    <t>2 02 25154 05 0000 150</t>
  </si>
  <si>
    <t>Субсидии бюджетам муниципальных районов на реализацию мероприятий по модернизации коммунальной инфраструктуры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</si>
  <si>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</si>
  <si>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</si>
  <si>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Приложение 2 к решению Муниципального Собрания  района  от 10.06.2025 2025  № 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</si>
</sst>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Calibri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0" fontId="4" fillId="0" borderId="15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 wrapText="1"/>
    </xf>
    <xf numFmtId="164" fontId="4" fillId="2" borderId="1" xfId="0" applyNumberFormat="1" applyFont="1" applyFill="1" applyBorder="1"/>
    <xf numFmtId="0" fontId="1" fillId="2" borderId="0" xfId="0" applyNumberFormat="1" applyFont="1" applyFill="1"/>
    <xf numFmtId="3" fontId="4" fillId="0" borderId="15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164" fontId="1" fillId="2" borderId="1" xfId="0" applyNumberFormat="1" applyFont="1" applyFill="1" applyBorder="1"/>
    <xf numFmtId="0" fontId="5" fillId="0" borderId="1" xfId="0" applyNumberFormat="1" applyFont="1" applyBorder="1"/>
    <xf numFmtId="0" fontId="5" fillId="0" borderId="15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/>
    <xf numFmtId="0" fontId="5" fillId="0" borderId="0" xfId="0" applyNumberFormat="1" applyFont="1"/>
    <xf numFmtId="0" fontId="5" fillId="0" borderId="1" xfId="0" applyNumberFormat="1" applyFont="1" applyBorder="1" applyAlignment="1">
      <alignment vertical="top" wrapText="1"/>
    </xf>
    <xf numFmtId="164" fontId="5" fillId="2" borderId="1" xfId="0" applyNumberFormat="1" applyFont="1" applyFill="1" applyBorder="1"/>
    <xf numFmtId="0" fontId="4" fillId="0" borderId="0" xfId="0" applyNumberFormat="1" applyFont="1"/>
    <xf numFmtId="0" fontId="4" fillId="0" borderId="1" xfId="0" applyNumberFormat="1" applyFont="1" applyBorder="1"/>
    <xf numFmtId="0" fontId="6" fillId="0" borderId="1" xfId="0" applyNumberFormat="1" applyFont="1" applyBorder="1"/>
    <xf numFmtId="0" fontId="6" fillId="0" borderId="0" xfId="0" applyNumberFormat="1" applyFont="1"/>
    <xf numFmtId="0" fontId="4" fillId="3" borderId="15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5" fillId="0" borderId="1" xfId="0" applyNumberFormat="1" applyFont="1" applyBorder="1" applyAlignment="1">
      <alignment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/>
    <xf numFmtId="0" fontId="5" fillId="2" borderId="15" xfId="0" applyNumberFormat="1" applyFont="1" applyFill="1" applyBorder="1" applyAlignment="1">
      <alignment horizontal="center"/>
    </xf>
    <xf numFmtId="164" fontId="4" fillId="2" borderId="19" xfId="0" applyNumberFormat="1" applyFont="1" applyFill="1" applyBorder="1"/>
    <xf numFmtId="0" fontId="5" fillId="0" borderId="0" xfId="0" applyNumberFormat="1" applyFont="1" applyFill="1"/>
    <xf numFmtId="164" fontId="2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 wrapText="1"/>
    </xf>
    <xf numFmtId="0" fontId="4" fillId="0" borderId="17" xfId="0" applyNumberFormat="1" applyFont="1" applyBorder="1" applyAlignment="1">
      <alignment horizontal="left"/>
    </xf>
    <xf numFmtId="0" fontId="4" fillId="0" borderId="18" xfId="0" applyNumberFormat="1" applyFont="1" applyBorder="1" applyAlignment="1">
      <alignment horizontal="left"/>
    </xf>
    <xf numFmtId="0" fontId="4" fillId="0" borderId="15" xfId="0" applyNumberFormat="1" applyFont="1" applyBorder="1" applyAlignment="1">
      <alignment horizontal="left"/>
    </xf>
    <xf numFmtId="0" fontId="4" fillId="0" borderId="1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1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1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164" fontId="1" fillId="0" borderId="10" xfId="0" applyNumberFormat="1" applyFont="1" applyBorder="1" applyAlignment="1">
      <alignment horizontal="center" wrapText="1"/>
    </xf>
    <xf numFmtId="164" fontId="1" fillId="0" borderId="1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tabSelected="1" topLeftCell="A146" zoomScale="85" zoomScaleNormal="85" workbookViewId="0">
      <selection activeCell="C13" sqref="C13"/>
    </sheetView>
  </sheetViews>
  <sheetFormatPr defaultColWidth="9" defaultRowHeight="15.75" x14ac:dyDescent="0.25"/>
  <cols>
    <col min="1" max="1" width="24" style="2" customWidth="1"/>
    <col min="2" max="2" width="71" style="3" customWidth="1"/>
    <col min="3" max="3" width="12.5703125" style="4" customWidth="1"/>
    <col min="4" max="5" width="12.5703125" style="5" customWidth="1"/>
    <col min="6" max="66" width="9" style="5" customWidth="1"/>
    <col min="67" max="67" width="9" style="1" customWidth="1"/>
    <col min="68" max="16384" width="9" style="1"/>
  </cols>
  <sheetData>
    <row r="1" spans="1:66" ht="42.75" customHeight="1" x14ac:dyDescent="0.25">
      <c r="C1" s="43" t="s">
        <v>272</v>
      </c>
      <c r="D1" s="43"/>
      <c r="E1" s="43"/>
    </row>
    <row r="2" spans="1:66" ht="45" customHeight="1" x14ac:dyDescent="0.25">
      <c r="C2" s="43" t="s">
        <v>0</v>
      </c>
      <c r="D2" s="43"/>
      <c r="E2" s="43"/>
    </row>
    <row r="3" spans="1:66" ht="50.25" hidden="1" customHeight="1" x14ac:dyDescent="0.25">
      <c r="B3" s="6"/>
      <c r="C3" s="7"/>
    </row>
    <row r="4" spans="1:66" ht="58.5" customHeight="1" x14ac:dyDescent="0.3">
      <c r="A4" s="44" t="s">
        <v>1</v>
      </c>
      <c r="B4" s="44"/>
      <c r="C4" s="44"/>
      <c r="D4" s="44"/>
      <c r="E4" s="44"/>
    </row>
    <row r="5" spans="1:66" ht="10.5" customHeight="1" x14ac:dyDescent="0.25">
      <c r="B5" s="6"/>
    </row>
    <row r="6" spans="1:66" s="8" customFormat="1" ht="18" customHeight="1" x14ac:dyDescent="0.25">
      <c r="A6" s="49" t="s">
        <v>2</v>
      </c>
      <c r="B6" s="52" t="s">
        <v>3</v>
      </c>
      <c r="C6" s="55" t="s">
        <v>4</v>
      </c>
      <c r="D6" s="56"/>
      <c r="E6" s="57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</row>
    <row r="7" spans="1:66" s="8" customFormat="1" x14ac:dyDescent="0.25">
      <c r="A7" s="50"/>
      <c r="B7" s="53"/>
      <c r="C7" s="58"/>
      <c r="D7" s="59"/>
      <c r="E7" s="60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</row>
    <row r="8" spans="1:66" s="8" customFormat="1" ht="14.25" customHeight="1" x14ac:dyDescent="0.25">
      <c r="A8" s="51"/>
      <c r="B8" s="54"/>
      <c r="C8" s="9" t="s">
        <v>5</v>
      </c>
      <c r="D8" s="10" t="s">
        <v>6</v>
      </c>
      <c r="E8" s="10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</row>
    <row r="9" spans="1:66" s="8" customFormat="1" ht="14.25" customHeight="1" x14ac:dyDescent="0.25">
      <c r="A9" s="11">
        <v>1</v>
      </c>
      <c r="B9" s="12">
        <v>2</v>
      </c>
      <c r="C9" s="13">
        <v>3</v>
      </c>
      <c r="D9" s="9">
        <v>4</v>
      </c>
      <c r="E9" s="10">
        <v>5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</row>
    <row r="10" spans="1:66" s="8" customFormat="1" ht="18.75" customHeight="1" x14ac:dyDescent="0.25">
      <c r="A10" s="14" t="s">
        <v>8</v>
      </c>
      <c r="B10" s="15" t="s">
        <v>9</v>
      </c>
      <c r="C10" s="16">
        <f>C11+C22+C28+C41+C48+C61+C69+C75+C104+C83</f>
        <v>697590.6</v>
      </c>
      <c r="D10" s="16">
        <f>D11+D22+D28+D41+D48+D61+D69+D75+D104+D83</f>
        <v>723830</v>
      </c>
      <c r="E10" s="16">
        <f>E11+E22+E28+E41+E48+E61+E69+E75+E104+E83</f>
        <v>764413</v>
      </c>
      <c r="F10" s="17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s="8" customFormat="1" ht="15.75" customHeight="1" x14ac:dyDescent="0.25">
      <c r="A11" s="18" t="s">
        <v>10</v>
      </c>
      <c r="B11" s="15" t="s">
        <v>11</v>
      </c>
      <c r="C11" s="16">
        <f>C12</f>
        <v>445130</v>
      </c>
      <c r="D11" s="16">
        <f>D12</f>
        <v>445844</v>
      </c>
      <c r="E11" s="16">
        <f>E12</f>
        <v>475383</v>
      </c>
      <c r="F11" s="17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</row>
    <row r="12" spans="1:66" s="8" customFormat="1" ht="18.75" customHeight="1" x14ac:dyDescent="0.25">
      <c r="A12" s="19" t="s">
        <v>12</v>
      </c>
      <c r="B12" s="20" t="s">
        <v>13</v>
      </c>
      <c r="C12" s="21">
        <f>SUM(C13:C21)</f>
        <v>445130</v>
      </c>
      <c r="D12" s="21">
        <f>SUM(D13:D21)</f>
        <v>445844</v>
      </c>
      <c r="E12" s="21">
        <f>SUM(E13:E21)</f>
        <v>475383</v>
      </c>
      <c r="F12" s="17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</row>
    <row r="13" spans="1:66" s="22" customFormat="1" ht="220.5" x14ac:dyDescent="0.25">
      <c r="A13" s="23" t="s">
        <v>14</v>
      </c>
      <c r="B13" s="24" t="s">
        <v>15</v>
      </c>
      <c r="C13" s="25">
        <v>410889</v>
      </c>
      <c r="D13" s="25">
        <v>411095</v>
      </c>
      <c r="E13" s="25">
        <v>438560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</row>
    <row r="14" spans="1:66" s="22" customFormat="1" ht="157.5" x14ac:dyDescent="0.25">
      <c r="A14" s="23" t="s">
        <v>16</v>
      </c>
      <c r="B14" s="24" t="s">
        <v>17</v>
      </c>
      <c r="C14" s="25">
        <v>2129</v>
      </c>
      <c r="D14" s="25">
        <v>2130</v>
      </c>
      <c r="E14" s="25">
        <v>2272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</row>
    <row r="15" spans="1:66" s="22" customFormat="1" ht="141.75" x14ac:dyDescent="0.25">
      <c r="A15" s="23" t="s">
        <v>18</v>
      </c>
      <c r="B15" s="24" t="s">
        <v>19</v>
      </c>
      <c r="C15" s="25">
        <v>12773</v>
      </c>
      <c r="D15" s="25">
        <v>12780</v>
      </c>
      <c r="E15" s="25">
        <v>13634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</row>
    <row r="16" spans="1:66" s="22" customFormat="1" ht="94.5" x14ac:dyDescent="0.25">
      <c r="A16" s="23" t="s">
        <v>20</v>
      </c>
      <c r="B16" s="24" t="s">
        <v>270</v>
      </c>
      <c r="C16" s="25">
        <v>1509</v>
      </c>
      <c r="D16" s="25">
        <v>1509</v>
      </c>
      <c r="E16" s="25">
        <v>1509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</row>
    <row r="17" spans="1:66" s="22" customFormat="1" ht="409.5" x14ac:dyDescent="0.25">
      <c r="A17" s="23" t="s">
        <v>21</v>
      </c>
      <c r="B17" s="27" t="s">
        <v>22</v>
      </c>
      <c r="C17" s="25">
        <v>8475</v>
      </c>
      <c r="D17" s="25">
        <v>8701</v>
      </c>
      <c r="E17" s="25">
        <v>9522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s="22" customFormat="1" ht="110.25" x14ac:dyDescent="0.25">
      <c r="A18" s="23" t="s">
        <v>23</v>
      </c>
      <c r="B18" s="24" t="s">
        <v>24</v>
      </c>
      <c r="C18" s="25">
        <v>788</v>
      </c>
      <c r="D18" s="25">
        <v>832</v>
      </c>
      <c r="E18" s="25">
        <v>877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s="22" customFormat="1" ht="96.75" customHeight="1" x14ac:dyDescent="0.25">
      <c r="A19" s="23" t="s">
        <v>25</v>
      </c>
      <c r="B19" s="24" t="s">
        <v>26</v>
      </c>
      <c r="C19" s="25">
        <v>6385</v>
      </c>
      <c r="D19" s="25">
        <v>6361</v>
      </c>
      <c r="E19" s="25">
        <v>6344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s="22" customFormat="1" ht="281.25" customHeight="1" x14ac:dyDescent="0.25">
      <c r="A20" s="23" t="s">
        <v>27</v>
      </c>
      <c r="B20" s="24" t="s">
        <v>28</v>
      </c>
      <c r="C20" s="25">
        <v>858</v>
      </c>
      <c r="D20" s="25">
        <v>958</v>
      </c>
      <c r="E20" s="25">
        <v>1048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s="22" customFormat="1" ht="282" customHeight="1" x14ac:dyDescent="0.25">
      <c r="A21" s="23" t="s">
        <v>29</v>
      </c>
      <c r="B21" s="24" t="s">
        <v>30</v>
      </c>
      <c r="C21" s="25">
        <v>1324</v>
      </c>
      <c r="D21" s="25">
        <v>1478</v>
      </c>
      <c r="E21" s="25">
        <v>1617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s="8" customFormat="1" ht="31.5" x14ac:dyDescent="0.25">
      <c r="A22" s="18" t="s">
        <v>31</v>
      </c>
      <c r="B22" s="15" t="s">
        <v>32</v>
      </c>
      <c r="C22" s="16">
        <f>C23</f>
        <v>67571.999999999985</v>
      </c>
      <c r="D22" s="16">
        <f>D23</f>
        <v>71968</v>
      </c>
      <c r="E22" s="16">
        <f>E23</f>
        <v>73440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</row>
    <row r="23" spans="1:66" s="8" customFormat="1" ht="31.5" x14ac:dyDescent="0.25">
      <c r="A23" s="19" t="s">
        <v>33</v>
      </c>
      <c r="B23" s="20" t="s">
        <v>34</v>
      </c>
      <c r="C23" s="21">
        <f>C24+C25+C26+C27</f>
        <v>67571.999999999985</v>
      </c>
      <c r="D23" s="21">
        <f>D24+D25+D26+D27</f>
        <v>71968</v>
      </c>
      <c r="E23" s="21">
        <f>E24+E25+E26+E27</f>
        <v>73440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</row>
    <row r="24" spans="1:66" s="22" customFormat="1" ht="110.25" x14ac:dyDescent="0.25">
      <c r="A24" s="23" t="s">
        <v>35</v>
      </c>
      <c r="B24" s="24" t="s">
        <v>36</v>
      </c>
      <c r="C24" s="28">
        <v>35070</v>
      </c>
      <c r="D24" s="28">
        <v>37351.4</v>
      </c>
      <c r="E24" s="28">
        <v>38115.4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s="22" customFormat="1" ht="126" x14ac:dyDescent="0.25">
      <c r="A25" s="23" t="s">
        <v>37</v>
      </c>
      <c r="B25" s="24" t="s">
        <v>38</v>
      </c>
      <c r="C25" s="28">
        <v>202.7</v>
      </c>
      <c r="D25" s="28">
        <v>215.9</v>
      </c>
      <c r="E25" s="28">
        <v>220.3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s="22" customFormat="1" ht="110.25" x14ac:dyDescent="0.25">
      <c r="A26" s="23" t="s">
        <v>39</v>
      </c>
      <c r="B26" s="24" t="s">
        <v>40</v>
      </c>
      <c r="C26" s="28">
        <v>36826.6</v>
      </c>
      <c r="D26" s="28">
        <v>39222.6</v>
      </c>
      <c r="E26" s="28">
        <v>40024.800000000003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s="22" customFormat="1" ht="110.25" x14ac:dyDescent="0.25">
      <c r="A27" s="23" t="s">
        <v>41</v>
      </c>
      <c r="B27" s="24" t="s">
        <v>42</v>
      </c>
      <c r="C27" s="28">
        <v>-4527.3</v>
      </c>
      <c r="D27" s="28">
        <v>-4821.8999999999996</v>
      </c>
      <c r="E27" s="28">
        <v>-4920.5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s="8" customFormat="1" ht="17.25" customHeight="1" x14ac:dyDescent="0.25">
      <c r="A28" s="14" t="s">
        <v>43</v>
      </c>
      <c r="B28" s="15" t="s">
        <v>44</v>
      </c>
      <c r="C28" s="16">
        <f>C29+C34+C36</f>
        <v>108191</v>
      </c>
      <c r="D28" s="16">
        <f>D29+D34+D36</f>
        <v>117171</v>
      </c>
      <c r="E28" s="16">
        <f>E29+E34+E36</f>
        <v>125183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</row>
    <row r="29" spans="1:66" s="8" customFormat="1" ht="31.5" x14ac:dyDescent="0.25">
      <c r="A29" s="19" t="s">
        <v>45</v>
      </c>
      <c r="B29" s="20" t="s">
        <v>46</v>
      </c>
      <c r="C29" s="21">
        <f>C30+C31+C32</f>
        <v>102821</v>
      </c>
      <c r="D29" s="21">
        <f>D30+D31+D32</f>
        <v>111581</v>
      </c>
      <c r="E29" s="21">
        <f>E30+E31+E32</f>
        <v>119423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</row>
    <row r="30" spans="1:66" s="22" customFormat="1" ht="31.5" x14ac:dyDescent="0.25">
      <c r="A30" s="23" t="s">
        <v>47</v>
      </c>
      <c r="B30" s="24" t="s">
        <v>48</v>
      </c>
      <c r="C30" s="28">
        <v>77320</v>
      </c>
      <c r="D30" s="28">
        <v>83946</v>
      </c>
      <c r="E30" s="28">
        <v>89843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s="22" customFormat="1" ht="63" x14ac:dyDescent="0.25">
      <c r="A31" s="23" t="s">
        <v>49</v>
      </c>
      <c r="B31" s="24" t="s">
        <v>50</v>
      </c>
      <c r="C31" s="28">
        <v>25501</v>
      </c>
      <c r="D31" s="28">
        <v>27635</v>
      </c>
      <c r="E31" s="28">
        <v>29580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s="22" customFormat="1" ht="30.75" hidden="1" customHeight="1" x14ac:dyDescent="0.25">
      <c r="A32" s="23" t="s">
        <v>51</v>
      </c>
      <c r="B32" s="24" t="s">
        <v>52</v>
      </c>
      <c r="C32" s="28"/>
      <c r="D32" s="28"/>
      <c r="E32" s="2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s="22" customFormat="1" ht="32.25" hidden="1" customHeight="1" x14ac:dyDescent="0.25">
      <c r="A33" s="23" t="s">
        <v>53</v>
      </c>
      <c r="B33" s="24" t="s">
        <v>54</v>
      </c>
      <c r="C33" s="28"/>
      <c r="D33" s="28"/>
      <c r="E33" s="28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s="22" customFormat="1" x14ac:dyDescent="0.25">
      <c r="A34" s="19" t="s">
        <v>55</v>
      </c>
      <c r="B34" s="20" t="s">
        <v>56</v>
      </c>
      <c r="C34" s="21">
        <f>C35</f>
        <v>595</v>
      </c>
      <c r="D34" s="21">
        <f>D35</f>
        <v>595</v>
      </c>
      <c r="E34" s="21">
        <f>E35</f>
        <v>595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s="22" customFormat="1" x14ac:dyDescent="0.25">
      <c r="A35" s="23" t="s">
        <v>57</v>
      </c>
      <c r="B35" s="24" t="s">
        <v>56</v>
      </c>
      <c r="C35" s="28">
        <v>595</v>
      </c>
      <c r="D35" s="28">
        <v>595</v>
      </c>
      <c r="E35" s="28">
        <v>595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s="22" customFormat="1" ht="31.5" x14ac:dyDescent="0.25">
      <c r="A36" s="19" t="s">
        <v>58</v>
      </c>
      <c r="B36" s="20" t="s">
        <v>59</v>
      </c>
      <c r="C36" s="21">
        <f>C37</f>
        <v>4775</v>
      </c>
      <c r="D36" s="21">
        <f>D37</f>
        <v>4995</v>
      </c>
      <c r="E36" s="21">
        <f>E37</f>
        <v>5165</v>
      </c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s="22" customFormat="1" ht="47.25" x14ac:dyDescent="0.25">
      <c r="A37" s="23" t="s">
        <v>60</v>
      </c>
      <c r="B37" s="24" t="s">
        <v>271</v>
      </c>
      <c r="C37" s="28">
        <v>4775</v>
      </c>
      <c r="D37" s="28">
        <v>4995</v>
      </c>
      <c r="E37" s="28">
        <v>5165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s="22" customFormat="1" ht="32.25" hidden="1" customHeight="1" x14ac:dyDescent="0.25">
      <c r="A38" s="23" t="s">
        <v>61</v>
      </c>
      <c r="B38" s="24" t="s">
        <v>62</v>
      </c>
      <c r="C38" s="28"/>
      <c r="D38" s="28"/>
      <c r="E38" s="28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s="8" customFormat="1" ht="21.75" hidden="1" customHeight="1" x14ac:dyDescent="0.25">
      <c r="A39" s="19" t="s">
        <v>63</v>
      </c>
      <c r="B39" s="20" t="s">
        <v>64</v>
      </c>
      <c r="C39" s="21">
        <f>C40</f>
        <v>0</v>
      </c>
      <c r="D39" s="21"/>
      <c r="E39" s="21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</row>
    <row r="40" spans="1:66" s="22" customFormat="1" ht="15" hidden="1" customHeight="1" x14ac:dyDescent="0.25">
      <c r="A40" s="23" t="s">
        <v>65</v>
      </c>
      <c r="B40" s="24" t="s">
        <v>66</v>
      </c>
      <c r="C40" s="28"/>
      <c r="D40" s="28"/>
      <c r="E40" s="28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s="8" customFormat="1" ht="15" customHeight="1" x14ac:dyDescent="0.25">
      <c r="A41" s="14" t="s">
        <v>67</v>
      </c>
      <c r="B41" s="15" t="s">
        <v>68</v>
      </c>
      <c r="C41" s="16">
        <f>C44+C46</f>
        <v>699</v>
      </c>
      <c r="D41" s="16">
        <f>D44+D46</f>
        <v>699</v>
      </c>
      <c r="E41" s="16">
        <f>E44+E46</f>
        <v>699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</row>
    <row r="42" spans="1:66" s="8" customFormat="1" ht="31.5" hidden="1" x14ac:dyDescent="0.25">
      <c r="A42" s="19" t="s">
        <v>69</v>
      </c>
      <c r="B42" s="20" t="s">
        <v>70</v>
      </c>
      <c r="C42" s="21">
        <f>C43</f>
        <v>0</v>
      </c>
      <c r="D42" s="21"/>
      <c r="E42" s="21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</row>
    <row r="43" spans="1:66" s="22" customFormat="1" ht="47.25" hidden="1" x14ac:dyDescent="0.25">
      <c r="A43" s="23" t="s">
        <v>71</v>
      </c>
      <c r="B43" s="24" t="s">
        <v>72</v>
      </c>
      <c r="C43" s="28"/>
      <c r="D43" s="28"/>
      <c r="E43" s="28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s="22" customFormat="1" ht="31.5" x14ac:dyDescent="0.25">
      <c r="A44" s="19" t="s">
        <v>69</v>
      </c>
      <c r="B44" s="20" t="s">
        <v>70</v>
      </c>
      <c r="C44" s="21">
        <f>C45</f>
        <v>669</v>
      </c>
      <c r="D44" s="21">
        <f>D45</f>
        <v>669</v>
      </c>
      <c r="E44" s="21">
        <f>E45</f>
        <v>669</v>
      </c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s="22" customFormat="1" ht="47.25" x14ac:dyDescent="0.25">
      <c r="A45" s="23" t="s">
        <v>71</v>
      </c>
      <c r="B45" s="24" t="s">
        <v>72</v>
      </c>
      <c r="C45" s="28">
        <v>669</v>
      </c>
      <c r="D45" s="28">
        <v>669</v>
      </c>
      <c r="E45" s="28">
        <v>669</v>
      </c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s="8" customFormat="1" ht="31.5" x14ac:dyDescent="0.25">
      <c r="A46" s="19" t="s">
        <v>73</v>
      </c>
      <c r="B46" s="20" t="s">
        <v>74</v>
      </c>
      <c r="C46" s="21">
        <f>C47</f>
        <v>30</v>
      </c>
      <c r="D46" s="21">
        <f>D47</f>
        <v>30</v>
      </c>
      <c r="E46" s="21">
        <f>E47</f>
        <v>30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</row>
    <row r="47" spans="1:66" s="22" customFormat="1" ht="31.5" x14ac:dyDescent="0.25">
      <c r="A47" s="23" t="s">
        <v>75</v>
      </c>
      <c r="B47" s="24" t="s">
        <v>76</v>
      </c>
      <c r="C47" s="28">
        <v>30</v>
      </c>
      <c r="D47" s="28">
        <v>30</v>
      </c>
      <c r="E47" s="28">
        <v>30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s="8" customFormat="1" ht="31.5" x14ac:dyDescent="0.25">
      <c r="A48" s="14" t="s">
        <v>77</v>
      </c>
      <c r="B48" s="15" t="s">
        <v>78</v>
      </c>
      <c r="C48" s="16">
        <f>C51+C49+C58+C56</f>
        <v>32678</v>
      </c>
      <c r="D48" s="16">
        <f>D51+D49+D58+D56</f>
        <v>32678</v>
      </c>
      <c r="E48" s="16">
        <f>E51+E49+E58+E56</f>
        <v>32678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s="8" customFormat="1" ht="78.75" hidden="1" x14ac:dyDescent="0.25">
      <c r="A49" s="19" t="s">
        <v>79</v>
      </c>
      <c r="B49" s="20" t="s">
        <v>80</v>
      </c>
      <c r="C49" s="21">
        <f>C50</f>
        <v>0</v>
      </c>
      <c r="D49" s="21">
        <f>D50</f>
        <v>0</v>
      </c>
      <c r="E49" s="21">
        <f>E50</f>
        <v>0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 s="8" customFormat="1" ht="63" hidden="1" x14ac:dyDescent="0.25">
      <c r="A50" s="23" t="s">
        <v>81</v>
      </c>
      <c r="B50" s="24" t="s">
        <v>82</v>
      </c>
      <c r="C50" s="28"/>
      <c r="D50" s="28"/>
      <c r="E50" s="2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 s="8" customFormat="1" ht="78.75" x14ac:dyDescent="0.25">
      <c r="A51" s="19" t="s">
        <v>83</v>
      </c>
      <c r="B51" s="20" t="s">
        <v>84</v>
      </c>
      <c r="C51" s="21">
        <f>C52+C53+C54+C55</f>
        <v>30248</v>
      </c>
      <c r="D51" s="21">
        <f>D52+D53+D54+D55</f>
        <v>30248</v>
      </c>
      <c r="E51" s="21">
        <f>E52+E53+E54+E55</f>
        <v>30248</v>
      </c>
      <c r="F51" s="5"/>
      <c r="G51" s="29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s="22" customFormat="1" ht="94.5" x14ac:dyDescent="0.25">
      <c r="A52" s="23" t="s">
        <v>85</v>
      </c>
      <c r="B52" s="24" t="s">
        <v>86</v>
      </c>
      <c r="C52" s="28">
        <v>28462</v>
      </c>
      <c r="D52" s="28">
        <v>28462</v>
      </c>
      <c r="E52" s="28">
        <v>28462</v>
      </c>
      <c r="F52" s="42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s="22" customFormat="1" ht="78.75" x14ac:dyDescent="0.25">
      <c r="A53" s="23" t="s">
        <v>87</v>
      </c>
      <c r="B53" s="24" t="s">
        <v>88</v>
      </c>
      <c r="C53" s="28">
        <v>431</v>
      </c>
      <c r="D53" s="28">
        <v>431</v>
      </c>
      <c r="E53" s="28">
        <v>431</v>
      </c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s="22" customFormat="1" ht="63" x14ac:dyDescent="0.25">
      <c r="A54" s="23" t="s">
        <v>89</v>
      </c>
      <c r="B54" s="24" t="s">
        <v>90</v>
      </c>
      <c r="C54" s="28">
        <v>160</v>
      </c>
      <c r="D54" s="28">
        <v>160</v>
      </c>
      <c r="E54" s="28">
        <v>160</v>
      </c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s="22" customFormat="1" ht="31.5" x14ac:dyDescent="0.25">
      <c r="A55" s="23" t="s">
        <v>91</v>
      </c>
      <c r="B55" s="24" t="s">
        <v>92</v>
      </c>
      <c r="C55" s="28">
        <v>1195</v>
      </c>
      <c r="D55" s="28">
        <v>1195</v>
      </c>
      <c r="E55" s="28">
        <v>1195</v>
      </c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s="22" customFormat="1" ht="47.25" hidden="1" x14ac:dyDescent="0.25">
      <c r="A56" s="19" t="s">
        <v>93</v>
      </c>
      <c r="B56" s="20" t="s">
        <v>94</v>
      </c>
      <c r="C56" s="21">
        <f>C57</f>
        <v>0</v>
      </c>
      <c r="D56" s="21">
        <f>D57</f>
        <v>0</v>
      </c>
      <c r="E56" s="21">
        <f>E57</f>
        <v>0</v>
      </c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s="22" customFormat="1" ht="141.75" hidden="1" x14ac:dyDescent="0.25">
      <c r="A57" s="23" t="s">
        <v>95</v>
      </c>
      <c r="B57" s="24" t="s">
        <v>96</v>
      </c>
      <c r="C57" s="28"/>
      <c r="D57" s="28"/>
      <c r="E57" s="28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s="8" customFormat="1" ht="78.75" x14ac:dyDescent="0.25">
      <c r="A58" s="19" t="s">
        <v>97</v>
      </c>
      <c r="B58" s="20" t="s">
        <v>98</v>
      </c>
      <c r="C58" s="21">
        <f>C59+C60</f>
        <v>2430</v>
      </c>
      <c r="D58" s="21">
        <f>D59+D60</f>
        <v>2430</v>
      </c>
      <c r="E58" s="21">
        <f>E59+E60</f>
        <v>2430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 s="22" customFormat="1" ht="92.25" customHeight="1" x14ac:dyDescent="0.25">
      <c r="A59" s="23" t="s">
        <v>99</v>
      </c>
      <c r="B59" s="24" t="s">
        <v>100</v>
      </c>
      <c r="C59" s="28">
        <v>1700</v>
      </c>
      <c r="D59" s="28">
        <v>1700</v>
      </c>
      <c r="E59" s="28">
        <v>1700</v>
      </c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s="22" customFormat="1" ht="94.5" x14ac:dyDescent="0.25">
      <c r="A60" s="23" t="s">
        <v>101</v>
      </c>
      <c r="B60" s="24" t="s">
        <v>102</v>
      </c>
      <c r="C60" s="28">
        <v>730</v>
      </c>
      <c r="D60" s="28">
        <v>730</v>
      </c>
      <c r="E60" s="28">
        <v>730</v>
      </c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s="8" customFormat="1" ht="18.75" customHeight="1" x14ac:dyDescent="0.25">
      <c r="A61" s="14" t="s">
        <v>103</v>
      </c>
      <c r="B61" s="15" t="s">
        <v>104</v>
      </c>
      <c r="C61" s="16">
        <f>SUM(C62)</f>
        <v>21041.599999999999</v>
      </c>
      <c r="D61" s="16">
        <f>SUM(D62)</f>
        <v>33191</v>
      </c>
      <c r="E61" s="16">
        <f>SUM(E62)</f>
        <v>34751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 s="8" customFormat="1" ht="21" customHeight="1" x14ac:dyDescent="0.25">
      <c r="A62" s="19" t="s">
        <v>105</v>
      </c>
      <c r="B62" s="20" t="s">
        <v>106</v>
      </c>
      <c r="C62" s="21">
        <f>C63+C66+C67+C68</f>
        <v>21041.599999999999</v>
      </c>
      <c r="D62" s="21">
        <f>D63+D66+D67+D68</f>
        <v>33191</v>
      </c>
      <c r="E62" s="21">
        <f>E63+E66+E67+E68</f>
        <v>34751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 s="22" customFormat="1" ht="31.5" x14ac:dyDescent="0.25">
      <c r="A63" s="23" t="s">
        <v>107</v>
      </c>
      <c r="B63" s="24" t="s">
        <v>108</v>
      </c>
      <c r="C63" s="28">
        <v>32</v>
      </c>
      <c r="D63" s="28">
        <v>33</v>
      </c>
      <c r="E63" s="28">
        <v>34</v>
      </c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s="22" customFormat="1" ht="30.75" hidden="1" customHeight="1" x14ac:dyDescent="0.25">
      <c r="A64" s="23" t="s">
        <v>109</v>
      </c>
      <c r="B64" s="24" t="s">
        <v>110</v>
      </c>
      <c r="C64" s="28"/>
      <c r="D64" s="28"/>
      <c r="E64" s="28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s="22" customFormat="1" hidden="1" x14ac:dyDescent="0.25">
      <c r="A65" s="23" t="s">
        <v>111</v>
      </c>
      <c r="B65" s="24" t="s">
        <v>112</v>
      </c>
      <c r="C65" s="28"/>
      <c r="D65" s="28"/>
      <c r="E65" s="28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s="22" customFormat="1" x14ac:dyDescent="0.25">
      <c r="A66" s="23" t="s">
        <v>111</v>
      </c>
      <c r="B66" s="24" t="s">
        <v>113</v>
      </c>
      <c r="C66" s="28">
        <v>951</v>
      </c>
      <c r="D66" s="28">
        <v>996</v>
      </c>
      <c r="E66" s="28">
        <v>1042</v>
      </c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s="22" customFormat="1" x14ac:dyDescent="0.25">
      <c r="A67" s="23" t="s">
        <v>114</v>
      </c>
      <c r="B67" s="24" t="s">
        <v>115</v>
      </c>
      <c r="C67" s="28">
        <v>19899.599999999999</v>
      </c>
      <c r="D67" s="28">
        <v>31996</v>
      </c>
      <c r="E67" s="28">
        <v>33501</v>
      </c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s="22" customFormat="1" x14ac:dyDescent="0.25">
      <c r="A68" s="23" t="s">
        <v>116</v>
      </c>
      <c r="B68" s="24" t="s">
        <v>117</v>
      </c>
      <c r="C68" s="28">
        <v>159</v>
      </c>
      <c r="D68" s="28">
        <v>166</v>
      </c>
      <c r="E68" s="28">
        <v>174</v>
      </c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s="30" customFormat="1" ht="31.5" x14ac:dyDescent="0.25">
      <c r="A69" s="14" t="s">
        <v>118</v>
      </c>
      <c r="B69" s="15" t="s">
        <v>119</v>
      </c>
      <c r="C69" s="16">
        <f>C70+C72</f>
        <v>6111</v>
      </c>
      <c r="D69" s="16">
        <f>D70+D72</f>
        <v>6111</v>
      </c>
      <c r="E69" s="16">
        <f>E70+E72</f>
        <v>6111</v>
      </c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</row>
    <row r="70" spans="1:66" s="8" customFormat="1" x14ac:dyDescent="0.25">
      <c r="A70" s="19" t="s">
        <v>120</v>
      </c>
      <c r="B70" s="20" t="s">
        <v>121</v>
      </c>
      <c r="C70" s="21">
        <f>C71</f>
        <v>5701</v>
      </c>
      <c r="D70" s="21">
        <f>D71</f>
        <v>5701</v>
      </c>
      <c r="E70" s="21">
        <f>E71</f>
        <v>5701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 s="22" customFormat="1" ht="31.5" x14ac:dyDescent="0.25">
      <c r="A71" s="23" t="s">
        <v>122</v>
      </c>
      <c r="B71" s="24" t="s">
        <v>123</v>
      </c>
      <c r="C71" s="28">
        <v>5701</v>
      </c>
      <c r="D71" s="28">
        <v>5701</v>
      </c>
      <c r="E71" s="28">
        <v>5701</v>
      </c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s="8" customFormat="1" ht="21" customHeight="1" x14ac:dyDescent="0.25">
      <c r="A72" s="19" t="s">
        <v>124</v>
      </c>
      <c r="B72" s="20" t="s">
        <v>125</v>
      </c>
      <c r="C72" s="21">
        <f>C74+C73</f>
        <v>410</v>
      </c>
      <c r="D72" s="21">
        <f>D74+D73</f>
        <v>410</v>
      </c>
      <c r="E72" s="21">
        <f>E74+E73</f>
        <v>410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s="8" customFormat="1" ht="37.5" customHeight="1" x14ac:dyDescent="0.25">
      <c r="A73" s="23" t="s">
        <v>126</v>
      </c>
      <c r="B73" s="24" t="s">
        <v>127</v>
      </c>
      <c r="C73" s="28">
        <v>190</v>
      </c>
      <c r="D73" s="28">
        <v>190</v>
      </c>
      <c r="E73" s="28">
        <v>190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 s="22" customFormat="1" ht="31.5" x14ac:dyDescent="0.25">
      <c r="A74" s="23" t="s">
        <v>128</v>
      </c>
      <c r="B74" s="24" t="s">
        <v>129</v>
      </c>
      <c r="C74" s="28">
        <v>220</v>
      </c>
      <c r="D74" s="28">
        <v>220</v>
      </c>
      <c r="E74" s="28">
        <v>220</v>
      </c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s="30" customFormat="1" ht="21" customHeight="1" x14ac:dyDescent="0.25">
      <c r="A75" s="14" t="s">
        <v>130</v>
      </c>
      <c r="B75" s="15" t="s">
        <v>131</v>
      </c>
      <c r="C75" s="16">
        <f>C76+C79</f>
        <v>12156</v>
      </c>
      <c r="D75" s="16">
        <f>D76+D79</f>
        <v>12156</v>
      </c>
      <c r="E75" s="16">
        <f>E76+E79</f>
        <v>12156</v>
      </c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</row>
    <row r="76" spans="1:66" s="8" customFormat="1" ht="78.75" x14ac:dyDescent="0.25">
      <c r="A76" s="19" t="s">
        <v>132</v>
      </c>
      <c r="B76" s="20" t="s">
        <v>133</v>
      </c>
      <c r="C76" s="21">
        <f>C77+C78</f>
        <v>1999</v>
      </c>
      <c r="D76" s="21">
        <f>D77+D78</f>
        <v>1999</v>
      </c>
      <c r="E76" s="21">
        <f>E77+E78</f>
        <v>1999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 s="31" customFormat="1" ht="94.5" x14ac:dyDescent="0.25">
      <c r="A77" s="23" t="s">
        <v>134</v>
      </c>
      <c r="B77" s="24" t="s">
        <v>135</v>
      </c>
      <c r="C77" s="28">
        <v>1999</v>
      </c>
      <c r="D77" s="28">
        <v>1999</v>
      </c>
      <c r="E77" s="28">
        <v>1999</v>
      </c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</row>
    <row r="78" spans="1:66" s="31" customFormat="1" ht="28.5" hidden="1" customHeight="1" x14ac:dyDescent="0.25">
      <c r="A78" s="23" t="s">
        <v>136</v>
      </c>
      <c r="B78" s="24" t="s">
        <v>137</v>
      </c>
      <c r="C78" s="28"/>
      <c r="D78" s="28"/>
      <c r="E78" s="28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</row>
    <row r="79" spans="1:66" s="30" customFormat="1" ht="31.5" x14ac:dyDescent="0.25">
      <c r="A79" s="19" t="s">
        <v>138</v>
      </c>
      <c r="B79" s="20" t="s">
        <v>139</v>
      </c>
      <c r="C79" s="21">
        <f>C80+C81+C82</f>
        <v>10157</v>
      </c>
      <c r="D79" s="21">
        <f>D80+D81+D82</f>
        <v>10157</v>
      </c>
      <c r="E79" s="21">
        <f>E80+E81+E82</f>
        <v>10157</v>
      </c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</row>
    <row r="80" spans="1:66" s="22" customFormat="1" ht="63" x14ac:dyDescent="0.25">
      <c r="A80" s="23" t="s">
        <v>140</v>
      </c>
      <c r="B80" s="24" t="s">
        <v>141</v>
      </c>
      <c r="C80" s="28">
        <v>8200</v>
      </c>
      <c r="D80" s="28">
        <v>8200</v>
      </c>
      <c r="E80" s="28">
        <v>8200</v>
      </c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s="22" customFormat="1" ht="54" customHeight="1" x14ac:dyDescent="0.25">
      <c r="A81" s="23" t="s">
        <v>142</v>
      </c>
      <c r="B81" s="24" t="s">
        <v>143</v>
      </c>
      <c r="C81" s="28">
        <v>1082</v>
      </c>
      <c r="D81" s="28">
        <v>1082</v>
      </c>
      <c r="E81" s="28">
        <v>1082</v>
      </c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s="22" customFormat="1" ht="94.5" x14ac:dyDescent="0.25">
      <c r="A82" s="23" t="s">
        <v>144</v>
      </c>
      <c r="B82" s="24" t="s">
        <v>145</v>
      </c>
      <c r="C82" s="28">
        <v>875</v>
      </c>
      <c r="D82" s="28">
        <v>875</v>
      </c>
      <c r="E82" s="28">
        <v>875</v>
      </c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s="22" customFormat="1" ht="18" customHeight="1" x14ac:dyDescent="0.25">
      <c r="A83" s="14" t="s">
        <v>146</v>
      </c>
      <c r="B83" s="15" t="s">
        <v>147</v>
      </c>
      <c r="C83" s="16">
        <f>SUM(C84:C99)</f>
        <v>4012</v>
      </c>
      <c r="D83" s="16">
        <f>SUM(D84:D99)</f>
        <v>4012</v>
      </c>
      <c r="E83" s="16">
        <f>SUM(E84:E99)</f>
        <v>4012</v>
      </c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s="22" customFormat="1" ht="84.75" customHeight="1" x14ac:dyDescent="0.25">
      <c r="A84" s="23" t="s">
        <v>148</v>
      </c>
      <c r="B84" s="24" t="s">
        <v>149</v>
      </c>
      <c r="C84" s="28">
        <v>10</v>
      </c>
      <c r="D84" s="28">
        <v>10</v>
      </c>
      <c r="E84" s="28">
        <v>10</v>
      </c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s="22" customFormat="1" ht="95.25" customHeight="1" x14ac:dyDescent="0.25">
      <c r="A85" s="23" t="s">
        <v>150</v>
      </c>
      <c r="B85" s="24" t="s">
        <v>151</v>
      </c>
      <c r="C85" s="28">
        <v>5</v>
      </c>
      <c r="D85" s="28">
        <v>5</v>
      </c>
      <c r="E85" s="28">
        <v>5</v>
      </c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s="22" customFormat="1" ht="84" hidden="1" customHeight="1" x14ac:dyDescent="0.25">
      <c r="A86" s="23" t="s">
        <v>152</v>
      </c>
      <c r="B86" s="24" t="s">
        <v>153</v>
      </c>
      <c r="C86" s="28"/>
      <c r="D86" s="28"/>
      <c r="E86" s="28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s="22" customFormat="1" ht="84" hidden="1" customHeight="1" x14ac:dyDescent="0.25">
      <c r="A87" s="23" t="s">
        <v>154</v>
      </c>
      <c r="B87" s="24" t="s">
        <v>155</v>
      </c>
      <c r="C87" s="28"/>
      <c r="D87" s="28"/>
      <c r="E87" s="28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s="22" customFormat="1" ht="96" hidden="1" customHeight="1" x14ac:dyDescent="0.25">
      <c r="A88" s="23" t="s">
        <v>156</v>
      </c>
      <c r="B88" s="24" t="s">
        <v>157</v>
      </c>
      <c r="C88" s="28"/>
      <c r="D88" s="28"/>
      <c r="E88" s="28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s="22" customFormat="1" ht="110.25" hidden="1" x14ac:dyDescent="0.25">
      <c r="A89" s="23" t="s">
        <v>158</v>
      </c>
      <c r="B89" s="24" t="s">
        <v>159</v>
      </c>
      <c r="C89" s="28"/>
      <c r="D89" s="28"/>
      <c r="E89" s="28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s="22" customFormat="1" ht="78.75" hidden="1" x14ac:dyDescent="0.25">
      <c r="A90" s="23" t="s">
        <v>160</v>
      </c>
      <c r="B90" s="24" t="s">
        <v>161</v>
      </c>
      <c r="C90" s="28"/>
      <c r="D90" s="28"/>
      <c r="E90" s="28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s="22" customFormat="1" ht="94.5" x14ac:dyDescent="0.25">
      <c r="A91" s="23" t="s">
        <v>162</v>
      </c>
      <c r="B91" s="24" t="s">
        <v>163</v>
      </c>
      <c r="C91" s="28">
        <v>15</v>
      </c>
      <c r="D91" s="28">
        <v>15</v>
      </c>
      <c r="E91" s="28">
        <v>15</v>
      </c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s="22" customFormat="1" hidden="1" x14ac:dyDescent="0.25">
      <c r="A92" s="23"/>
      <c r="B92" s="24"/>
      <c r="C92" s="28"/>
      <c r="D92" s="28"/>
      <c r="E92" s="28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s="22" customFormat="1" ht="45.75" hidden="1" customHeight="1" x14ac:dyDescent="0.25">
      <c r="A93" s="23"/>
      <c r="B93" s="24"/>
      <c r="C93" s="28"/>
      <c r="D93" s="28"/>
      <c r="E93" s="28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s="22" customFormat="1" ht="33" hidden="1" customHeight="1" x14ac:dyDescent="0.25">
      <c r="A94" s="23"/>
      <c r="B94" s="24"/>
      <c r="C94" s="28"/>
      <c r="D94" s="28"/>
      <c r="E94" s="28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s="22" customFormat="1" ht="45.75" customHeight="1" x14ac:dyDescent="0.25">
      <c r="A95" s="23" t="s">
        <v>164</v>
      </c>
      <c r="B95" s="24" t="s">
        <v>165</v>
      </c>
      <c r="C95" s="28">
        <v>50</v>
      </c>
      <c r="D95" s="28">
        <v>50</v>
      </c>
      <c r="E95" s="28">
        <v>50</v>
      </c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s="22" customFormat="1" ht="78.75" x14ac:dyDescent="0.25">
      <c r="A96" s="23" t="s">
        <v>166</v>
      </c>
      <c r="B96" s="24" t="s">
        <v>167</v>
      </c>
      <c r="C96" s="28">
        <v>150</v>
      </c>
      <c r="D96" s="28">
        <v>150</v>
      </c>
      <c r="E96" s="28">
        <v>150</v>
      </c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s="22" customFormat="1" ht="63" hidden="1" x14ac:dyDescent="0.25">
      <c r="A97" s="23" t="s">
        <v>168</v>
      </c>
      <c r="B97" s="24" t="s">
        <v>169</v>
      </c>
      <c r="C97" s="28"/>
      <c r="D97" s="28"/>
      <c r="E97" s="28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s="22" customFormat="1" ht="63" x14ac:dyDescent="0.25">
      <c r="A98" s="23" t="s">
        <v>170</v>
      </c>
      <c r="B98" s="24" t="s">
        <v>171</v>
      </c>
      <c r="C98" s="28">
        <v>134</v>
      </c>
      <c r="D98" s="28">
        <v>134</v>
      </c>
      <c r="E98" s="28">
        <v>134</v>
      </c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s="22" customFormat="1" ht="110.25" x14ac:dyDescent="0.25">
      <c r="A99" s="23" t="s">
        <v>172</v>
      </c>
      <c r="B99" s="24" t="s">
        <v>173</v>
      </c>
      <c r="C99" s="28">
        <v>3648</v>
      </c>
      <c r="D99" s="28">
        <v>3648</v>
      </c>
      <c r="E99" s="28">
        <v>3648</v>
      </c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s="22" customFormat="1" hidden="1" x14ac:dyDescent="0.25">
      <c r="A100" s="23"/>
      <c r="B100" s="24"/>
      <c r="C100" s="28"/>
      <c r="D100" s="28"/>
      <c r="E100" s="28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s="22" customFormat="1" hidden="1" x14ac:dyDescent="0.25">
      <c r="A101" s="23"/>
      <c r="B101" s="24"/>
      <c r="C101" s="28"/>
      <c r="D101" s="28"/>
      <c r="E101" s="28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s="22" customFormat="1" hidden="1" x14ac:dyDescent="0.25">
      <c r="A102" s="23"/>
      <c r="B102" s="24"/>
      <c r="C102" s="28"/>
      <c r="D102" s="28"/>
      <c r="E102" s="28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s="22" customFormat="1" ht="29.25" hidden="1" customHeight="1" x14ac:dyDescent="0.25">
      <c r="A103" s="23"/>
      <c r="B103" s="24"/>
      <c r="C103" s="28"/>
      <c r="D103" s="28"/>
      <c r="E103" s="28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s="8" customFormat="1" ht="18.75" hidden="1" customHeight="1" x14ac:dyDescent="0.25">
      <c r="A104" s="14" t="s">
        <v>174</v>
      </c>
      <c r="B104" s="15" t="s">
        <v>175</v>
      </c>
      <c r="C104" s="16">
        <f>C105</f>
        <v>0</v>
      </c>
      <c r="D104" s="16"/>
      <c r="E104" s="16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</row>
    <row r="105" spans="1:66" s="8" customFormat="1" ht="23.25" hidden="1" customHeight="1" x14ac:dyDescent="0.25">
      <c r="A105" s="19" t="s">
        <v>176</v>
      </c>
      <c r="B105" s="20" t="s">
        <v>177</v>
      </c>
      <c r="C105" s="21">
        <f>C106</f>
        <v>0</v>
      </c>
      <c r="D105" s="21"/>
      <c r="E105" s="21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</row>
    <row r="106" spans="1:66" s="22" customFormat="1" ht="24" hidden="1" customHeight="1" x14ac:dyDescent="0.25">
      <c r="A106" s="23" t="s">
        <v>178</v>
      </c>
      <c r="B106" s="24" t="s">
        <v>179</v>
      </c>
      <c r="C106" s="28"/>
      <c r="D106" s="28"/>
      <c r="E106" s="28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s="8" customFormat="1" ht="24.75" customHeight="1" x14ac:dyDescent="0.25">
      <c r="A107" s="47" t="s">
        <v>180</v>
      </c>
      <c r="B107" s="48"/>
      <c r="C107" s="16">
        <f>C10</f>
        <v>697590.6</v>
      </c>
      <c r="D107" s="16">
        <f>D10</f>
        <v>723830</v>
      </c>
      <c r="E107" s="16">
        <f>E10</f>
        <v>764413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</row>
    <row r="108" spans="1:66" s="8" customFormat="1" ht="20.25" customHeight="1" x14ac:dyDescent="0.25">
      <c r="A108" s="33" t="s">
        <v>181</v>
      </c>
      <c r="B108" s="34" t="s">
        <v>182</v>
      </c>
      <c r="C108" s="16">
        <f>C109+C148+C150</f>
        <v>2306948.1</v>
      </c>
      <c r="D108" s="16">
        <f>D109+D148+D150</f>
        <v>1457364.4000000001</v>
      </c>
      <c r="E108" s="16">
        <f>E109+E148+E150</f>
        <v>1423351.7</v>
      </c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</row>
    <row r="109" spans="1:66" s="8" customFormat="1" ht="31.5" x14ac:dyDescent="0.25">
      <c r="A109" s="19" t="s">
        <v>183</v>
      </c>
      <c r="B109" s="20" t="s">
        <v>184</v>
      </c>
      <c r="C109" s="21">
        <f>C110+C114+C135+C143</f>
        <v>2306948.1</v>
      </c>
      <c r="D109" s="21">
        <f>D114+D135+D143+D110+D148+D150</f>
        <v>1457364.4000000001</v>
      </c>
      <c r="E109" s="21">
        <f>E114+E135+E143+E110+E148+E150</f>
        <v>1423351.7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</row>
    <row r="110" spans="1:66" s="8" customFormat="1" x14ac:dyDescent="0.25">
      <c r="A110" s="19" t="s">
        <v>185</v>
      </c>
      <c r="B110" s="20" t="s">
        <v>186</v>
      </c>
      <c r="C110" s="21">
        <f>C111+C113+C112</f>
        <v>268985.5</v>
      </c>
      <c r="D110" s="21">
        <f>D111+D113+D112</f>
        <v>269656.7</v>
      </c>
      <c r="E110" s="21">
        <f>E111+E113+E112</f>
        <v>269656.7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</row>
    <row r="111" spans="1:66" s="22" customFormat="1" ht="47.25" hidden="1" x14ac:dyDescent="0.25">
      <c r="A111" s="23" t="s">
        <v>187</v>
      </c>
      <c r="B111" s="24" t="s">
        <v>188</v>
      </c>
      <c r="C111" s="28"/>
      <c r="D111" s="28"/>
      <c r="E111" s="28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</row>
    <row r="112" spans="1:66" s="22" customFormat="1" ht="36" customHeight="1" x14ac:dyDescent="0.25">
      <c r="A112" s="23" t="s">
        <v>189</v>
      </c>
      <c r="B112" s="24" t="s">
        <v>190</v>
      </c>
      <c r="C112" s="28">
        <v>530</v>
      </c>
      <c r="D112" s="28">
        <v>0</v>
      </c>
      <c r="E112" s="28">
        <v>0</v>
      </c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</row>
    <row r="113" spans="1:66" s="22" customFormat="1" ht="47.25" x14ac:dyDescent="0.25">
      <c r="A113" s="23" t="s">
        <v>191</v>
      </c>
      <c r="B113" s="24" t="s">
        <v>192</v>
      </c>
      <c r="C113" s="28">
        <v>268455.5</v>
      </c>
      <c r="D113" s="28">
        <v>269656.7</v>
      </c>
      <c r="E113" s="28">
        <v>269656.7</v>
      </c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</row>
    <row r="114" spans="1:66" s="8" customFormat="1" ht="31.5" x14ac:dyDescent="0.25">
      <c r="A114" s="19" t="s">
        <v>193</v>
      </c>
      <c r="B114" s="20" t="s">
        <v>194</v>
      </c>
      <c r="C114" s="35">
        <f>SUM(C115:C134)</f>
        <v>1351173.2000000002</v>
      </c>
      <c r="D114" s="35">
        <f>SUM(D115:D134)</f>
        <v>543737.5</v>
      </c>
      <c r="E114" s="35">
        <f>SUM(E115:E134)</f>
        <v>508457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</row>
    <row r="115" spans="1:66" s="8" customFormat="1" ht="110.25" hidden="1" x14ac:dyDescent="0.25">
      <c r="A115" s="23" t="s">
        <v>195</v>
      </c>
      <c r="B115" s="36" t="s">
        <v>196</v>
      </c>
      <c r="C115" s="37"/>
      <c r="D115" s="37"/>
      <c r="E115" s="37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</row>
    <row r="116" spans="1:66" s="8" customFormat="1" ht="31.5" x14ac:dyDescent="0.25">
      <c r="A116" s="23" t="s">
        <v>197</v>
      </c>
      <c r="B116" s="36" t="s">
        <v>198</v>
      </c>
      <c r="C116" s="37">
        <v>171264.6</v>
      </c>
      <c r="D116" s="37">
        <v>177576.4</v>
      </c>
      <c r="E116" s="37">
        <v>22934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</row>
    <row r="117" spans="1:66" s="8" customFormat="1" ht="94.5" hidden="1" x14ac:dyDescent="0.25">
      <c r="A117" s="23" t="s">
        <v>195</v>
      </c>
      <c r="B117" s="36" t="s">
        <v>199</v>
      </c>
      <c r="C117" s="37">
        <v>0</v>
      </c>
      <c r="D117" s="37">
        <v>0</v>
      </c>
      <c r="E117" s="37">
        <v>0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</row>
    <row r="118" spans="1:66" s="8" customFormat="1" ht="78.75" hidden="1" x14ac:dyDescent="0.25">
      <c r="A118" s="23" t="s">
        <v>200</v>
      </c>
      <c r="B118" s="36" t="s">
        <v>201</v>
      </c>
      <c r="C118" s="37">
        <v>0</v>
      </c>
      <c r="D118" s="37">
        <v>0</v>
      </c>
      <c r="E118" s="37">
        <v>0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</row>
    <row r="119" spans="1:66" s="8" customFormat="1" ht="78.75" hidden="1" x14ac:dyDescent="0.25">
      <c r="A119" s="23" t="s">
        <v>202</v>
      </c>
      <c r="B119" s="36" t="s">
        <v>203</v>
      </c>
      <c r="C119" s="37"/>
      <c r="D119" s="37"/>
      <c r="E119" s="37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</row>
    <row r="120" spans="1:66" s="8" customFormat="1" ht="63" hidden="1" x14ac:dyDescent="0.25">
      <c r="A120" s="23" t="s">
        <v>204</v>
      </c>
      <c r="B120" s="36" t="s">
        <v>205</v>
      </c>
      <c r="C120" s="37"/>
      <c r="D120" s="37"/>
      <c r="E120" s="37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</row>
    <row r="121" spans="1:66" s="8" customFormat="1" ht="47.25" hidden="1" x14ac:dyDescent="0.25">
      <c r="A121" s="23" t="s">
        <v>206</v>
      </c>
      <c r="B121" s="36" t="s">
        <v>207</v>
      </c>
      <c r="C121" s="37"/>
      <c r="D121" s="37"/>
      <c r="E121" s="37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</row>
    <row r="122" spans="1:66" s="8" customFormat="1" ht="47.25" x14ac:dyDescent="0.25">
      <c r="A122" s="23" t="s">
        <v>208</v>
      </c>
      <c r="B122" s="36" t="s">
        <v>209</v>
      </c>
      <c r="C122" s="37">
        <v>25997.3</v>
      </c>
      <c r="D122" s="37">
        <v>0</v>
      </c>
      <c r="E122" s="37">
        <v>0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8" customFormat="1" ht="31.5" x14ac:dyDescent="0.25">
      <c r="A123" s="23" t="s">
        <v>268</v>
      </c>
      <c r="B123" s="36" t="s">
        <v>269</v>
      </c>
      <c r="C123" s="37">
        <v>11429</v>
      </c>
      <c r="D123" s="37">
        <v>0</v>
      </c>
      <c r="E123" s="37">
        <v>0</v>
      </c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8" customFormat="1" ht="71.25" customHeight="1" x14ac:dyDescent="0.25">
      <c r="A124" s="23" t="s">
        <v>210</v>
      </c>
      <c r="B124" s="38" t="s">
        <v>211</v>
      </c>
      <c r="C124" s="37">
        <v>19924.2</v>
      </c>
      <c r="D124" s="37">
        <v>17585.099999999999</v>
      </c>
      <c r="E124" s="37">
        <v>16554.400000000001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  <row r="125" spans="1:66" s="8" customFormat="1" ht="71.25" customHeight="1" x14ac:dyDescent="0.25">
      <c r="A125" s="23" t="s">
        <v>212</v>
      </c>
      <c r="B125" s="38" t="s">
        <v>213</v>
      </c>
      <c r="C125" s="37">
        <v>0</v>
      </c>
      <c r="D125" s="37">
        <v>50700.7</v>
      </c>
      <c r="E125" s="37">
        <v>0</v>
      </c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</row>
    <row r="126" spans="1:66" s="39" customFormat="1" ht="31.5" x14ac:dyDescent="0.25">
      <c r="A126" s="40" t="s">
        <v>214</v>
      </c>
      <c r="B126" s="38" t="s">
        <v>215</v>
      </c>
      <c r="C126" s="37">
        <v>0</v>
      </c>
      <c r="D126" s="37">
        <v>677.7</v>
      </c>
      <c r="E126" s="37">
        <v>677.7</v>
      </c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</row>
    <row r="127" spans="1:66" s="39" customFormat="1" ht="31.5" hidden="1" x14ac:dyDescent="0.25">
      <c r="A127" s="40" t="s">
        <v>216</v>
      </c>
      <c r="B127" s="38" t="s">
        <v>217</v>
      </c>
      <c r="C127" s="37">
        <v>0</v>
      </c>
      <c r="D127" s="37">
        <v>0</v>
      </c>
      <c r="E127" s="37">
        <v>0</v>
      </c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</row>
    <row r="128" spans="1:66" s="39" customFormat="1" ht="31.5" x14ac:dyDescent="0.25">
      <c r="A128" s="40" t="s">
        <v>218</v>
      </c>
      <c r="B128" s="38" t="s">
        <v>219</v>
      </c>
      <c r="C128" s="37">
        <v>3617</v>
      </c>
      <c r="D128" s="37">
        <v>0</v>
      </c>
      <c r="E128" s="37">
        <v>4202.5</v>
      </c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</row>
    <row r="129" spans="1:66" s="8" customFormat="1" ht="31.5" x14ac:dyDescent="0.25">
      <c r="A129" s="23" t="s">
        <v>220</v>
      </c>
      <c r="B129" s="36" t="s">
        <v>221</v>
      </c>
      <c r="C129" s="37">
        <v>5922</v>
      </c>
      <c r="D129" s="37">
        <v>5690.3</v>
      </c>
      <c r="E129" s="37">
        <v>5463.5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</row>
    <row r="130" spans="1:66" s="8" customFormat="1" ht="47.25" x14ac:dyDescent="0.25">
      <c r="A130" s="23" t="s">
        <v>222</v>
      </c>
      <c r="B130" s="36" t="s">
        <v>223</v>
      </c>
      <c r="C130" s="37">
        <v>184.8</v>
      </c>
      <c r="D130" s="37">
        <v>0</v>
      </c>
      <c r="E130" s="37">
        <v>0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</row>
    <row r="131" spans="1:66" s="8" customFormat="1" ht="47.25" x14ac:dyDescent="0.25">
      <c r="A131" s="23" t="s">
        <v>224</v>
      </c>
      <c r="B131" s="36" t="s">
        <v>225</v>
      </c>
      <c r="C131" s="37">
        <v>261</v>
      </c>
      <c r="D131" s="37">
        <v>0</v>
      </c>
      <c r="E131" s="37">
        <v>0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</row>
    <row r="132" spans="1:66" s="8" customFormat="1" ht="31.5" x14ac:dyDescent="0.25">
      <c r="A132" s="23" t="s">
        <v>226</v>
      </c>
      <c r="B132" s="36" t="s">
        <v>227</v>
      </c>
      <c r="C132" s="37">
        <v>329934</v>
      </c>
      <c r="D132" s="37">
        <v>0</v>
      </c>
      <c r="E132" s="37">
        <v>138086.9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</row>
    <row r="133" spans="1:66" s="8" customFormat="1" ht="47.25" x14ac:dyDescent="0.25">
      <c r="A133" s="23" t="s">
        <v>228</v>
      </c>
      <c r="B133" s="36" t="s">
        <v>229</v>
      </c>
      <c r="C133" s="37">
        <v>0</v>
      </c>
      <c r="D133" s="37">
        <v>12000</v>
      </c>
      <c r="E133" s="37">
        <v>0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</row>
    <row r="134" spans="1:66" s="8" customFormat="1" x14ac:dyDescent="0.25">
      <c r="A134" s="23" t="s">
        <v>230</v>
      </c>
      <c r="B134" s="24" t="s">
        <v>231</v>
      </c>
      <c r="C134" s="37">
        <v>782639.3</v>
      </c>
      <c r="D134" s="37">
        <v>279507.3</v>
      </c>
      <c r="E134" s="37">
        <v>320538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</row>
    <row r="135" spans="1:66" s="8" customFormat="1" x14ac:dyDescent="0.25">
      <c r="A135" s="19" t="s">
        <v>232</v>
      </c>
      <c r="B135" s="20" t="s">
        <v>233</v>
      </c>
      <c r="C135" s="35">
        <f>SUM(C136:C142)</f>
        <v>658371</v>
      </c>
      <c r="D135" s="35">
        <f>SUM(D136:D142)</f>
        <v>642614.20000000007</v>
      </c>
      <c r="E135" s="35">
        <f>SUM(E136:E142)</f>
        <v>643882</v>
      </c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</row>
    <row r="136" spans="1:66" s="22" customFormat="1" ht="38.25" customHeight="1" x14ac:dyDescent="0.25">
      <c r="A136" s="23" t="s">
        <v>234</v>
      </c>
      <c r="B136" s="24" t="s">
        <v>235</v>
      </c>
      <c r="C136" s="37">
        <v>611701.9</v>
      </c>
      <c r="D136" s="37">
        <v>595511</v>
      </c>
      <c r="E136" s="37">
        <v>596451.80000000005</v>
      </c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</row>
    <row r="137" spans="1:66" s="22" customFormat="1" ht="63" x14ac:dyDescent="0.25">
      <c r="A137" s="23" t="s">
        <v>236</v>
      </c>
      <c r="B137" s="24" t="s">
        <v>237</v>
      </c>
      <c r="C137" s="37">
        <v>5.5</v>
      </c>
      <c r="D137" s="37">
        <v>36.4</v>
      </c>
      <c r="E137" s="37">
        <v>5.4</v>
      </c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</row>
    <row r="138" spans="1:66" s="22" customFormat="1" ht="110.25" hidden="1" x14ac:dyDescent="0.25">
      <c r="A138" s="23" t="s">
        <v>238</v>
      </c>
      <c r="B138" s="24" t="s">
        <v>239</v>
      </c>
      <c r="C138" s="37"/>
      <c r="D138" s="37"/>
      <c r="E138" s="3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</row>
    <row r="139" spans="1:66" s="22" customFormat="1" ht="78.75" hidden="1" x14ac:dyDescent="0.25">
      <c r="A139" s="23" t="s">
        <v>240</v>
      </c>
      <c r="B139" s="24" t="s">
        <v>241</v>
      </c>
      <c r="C139" s="37"/>
      <c r="D139" s="37"/>
      <c r="E139" s="37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</row>
    <row r="140" spans="1:66" s="22" customFormat="1" ht="63" x14ac:dyDescent="0.25">
      <c r="A140" s="23" t="s">
        <v>242</v>
      </c>
      <c r="B140" s="24" t="s">
        <v>243</v>
      </c>
      <c r="C140" s="37">
        <v>3297</v>
      </c>
      <c r="D140" s="37">
        <v>3347</v>
      </c>
      <c r="E140" s="37">
        <v>3407.6</v>
      </c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</row>
    <row r="141" spans="1:66" s="22" customFormat="1" ht="110.25" x14ac:dyDescent="0.25">
      <c r="A141" s="23" t="s">
        <v>244</v>
      </c>
      <c r="B141" s="24" t="s">
        <v>245</v>
      </c>
      <c r="C141" s="37">
        <v>39308.400000000001</v>
      </c>
      <c r="D141" s="37">
        <v>39667.300000000003</v>
      </c>
      <c r="E141" s="37">
        <v>39964.699999999997</v>
      </c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</row>
    <row r="142" spans="1:66" s="22" customFormat="1" ht="30.75" customHeight="1" x14ac:dyDescent="0.25">
      <c r="A142" s="23" t="s">
        <v>246</v>
      </c>
      <c r="B142" s="24" t="s">
        <v>247</v>
      </c>
      <c r="C142" s="37">
        <v>4058.2</v>
      </c>
      <c r="D142" s="37">
        <v>4052.5</v>
      </c>
      <c r="E142" s="37">
        <v>4052.5</v>
      </c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</row>
    <row r="143" spans="1:66" s="8" customFormat="1" ht="27.75" customHeight="1" x14ac:dyDescent="0.25">
      <c r="A143" s="19" t="s">
        <v>248</v>
      </c>
      <c r="B143" s="20" t="s">
        <v>249</v>
      </c>
      <c r="C143" s="21">
        <f>C144+C145+C147+C146</f>
        <v>28418.400000000001</v>
      </c>
      <c r="D143" s="21">
        <f>D144+D145+D147+D146</f>
        <v>1356</v>
      </c>
      <c r="E143" s="21">
        <f>E144+E145+E147+E146</f>
        <v>1356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</row>
    <row r="144" spans="1:66" s="8" customFormat="1" ht="63" x14ac:dyDescent="0.25">
      <c r="A144" s="23" t="s">
        <v>250</v>
      </c>
      <c r="B144" s="24" t="s">
        <v>251</v>
      </c>
      <c r="C144" s="25">
        <f>21553.9+4055.3+213.7</f>
        <v>25822.9</v>
      </c>
      <c r="D144" s="28">
        <v>0</v>
      </c>
      <c r="E144" s="28">
        <v>0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</row>
    <row r="145" spans="1:66" s="8" customFormat="1" ht="141.75" x14ac:dyDescent="0.25">
      <c r="A145" s="23" t="s">
        <v>252</v>
      </c>
      <c r="B145" s="24" t="s">
        <v>253</v>
      </c>
      <c r="C145" s="37">
        <v>1356</v>
      </c>
      <c r="D145" s="37">
        <v>1356</v>
      </c>
      <c r="E145" s="37">
        <v>1356</v>
      </c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</row>
    <row r="146" spans="1:66" s="8" customFormat="1" ht="33.75" customHeight="1" x14ac:dyDescent="0.25">
      <c r="A146" s="23" t="s">
        <v>254</v>
      </c>
      <c r="B146" s="24" t="s">
        <v>255</v>
      </c>
      <c r="C146" s="37">
        <v>200</v>
      </c>
      <c r="D146" s="37">
        <v>0</v>
      </c>
      <c r="E146" s="37">
        <v>0</v>
      </c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</row>
    <row r="147" spans="1:66" s="22" customFormat="1" ht="31.5" x14ac:dyDescent="0.25">
      <c r="A147" s="23" t="s">
        <v>256</v>
      </c>
      <c r="B147" s="36" t="s">
        <v>257</v>
      </c>
      <c r="C147" s="28">
        <v>1039.5</v>
      </c>
      <c r="D147" s="28">
        <v>0</v>
      </c>
      <c r="E147" s="28">
        <v>0</v>
      </c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</row>
    <row r="148" spans="1:66" s="8" customFormat="1" ht="31.5" hidden="1" x14ac:dyDescent="0.25">
      <c r="A148" s="19" t="s">
        <v>258</v>
      </c>
      <c r="B148" s="20" t="s">
        <v>259</v>
      </c>
      <c r="C148" s="21">
        <f>C149</f>
        <v>0</v>
      </c>
      <c r="D148" s="21">
        <f>D149</f>
        <v>0</v>
      </c>
      <c r="E148" s="21">
        <f>E149</f>
        <v>0</v>
      </c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</row>
    <row r="149" spans="1:66" s="8" customFormat="1" ht="47.25" hidden="1" x14ac:dyDescent="0.25">
      <c r="A149" s="23" t="s">
        <v>260</v>
      </c>
      <c r="B149" s="24" t="s">
        <v>261</v>
      </c>
      <c r="C149" s="28"/>
      <c r="D149" s="28"/>
      <c r="E149" s="28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</row>
    <row r="150" spans="1:66" s="8" customFormat="1" ht="31.5" hidden="1" x14ac:dyDescent="0.25">
      <c r="A150" s="19" t="s">
        <v>262</v>
      </c>
      <c r="B150" s="20" t="s">
        <v>263</v>
      </c>
      <c r="C150" s="21">
        <f>C151</f>
        <v>0</v>
      </c>
      <c r="D150" s="21">
        <f>D151</f>
        <v>0</v>
      </c>
      <c r="E150" s="21">
        <f>E151</f>
        <v>0</v>
      </c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</row>
    <row r="151" spans="1:66" s="8" customFormat="1" ht="47.25" hidden="1" x14ac:dyDescent="0.25">
      <c r="A151" s="23" t="s">
        <v>264</v>
      </c>
      <c r="B151" s="24" t="s">
        <v>265</v>
      </c>
      <c r="C151" s="25"/>
      <c r="D151" s="28"/>
      <c r="E151" s="28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</row>
    <row r="152" spans="1:66" s="8" customFormat="1" x14ac:dyDescent="0.25">
      <c r="A152" s="47" t="s">
        <v>266</v>
      </c>
      <c r="B152" s="48"/>
      <c r="C152" s="16">
        <f>C108</f>
        <v>2306948.1</v>
      </c>
      <c r="D152" s="16">
        <f>D108</f>
        <v>1457364.4000000001</v>
      </c>
      <c r="E152" s="16">
        <f>E108</f>
        <v>1423351.7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</row>
    <row r="153" spans="1:66" s="8" customFormat="1" ht="27.75" customHeight="1" x14ac:dyDescent="0.25">
      <c r="A153" s="45" t="s">
        <v>267</v>
      </c>
      <c r="B153" s="46"/>
      <c r="C153" s="41">
        <f>C107+C108</f>
        <v>3004538.7</v>
      </c>
      <c r="D153" s="41">
        <f>D107+D108</f>
        <v>2181194.4000000004</v>
      </c>
      <c r="E153" s="41">
        <f>E107+E108</f>
        <v>2187764.7000000002</v>
      </c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</row>
    <row r="155" spans="1:66" x14ac:dyDescent="0.25">
      <c r="D155" s="4"/>
      <c r="E155" s="4"/>
    </row>
    <row r="156" spans="1:66" x14ac:dyDescent="0.25">
      <c r="D156" s="4"/>
      <c r="E156" s="4"/>
      <c r="F156" s="4"/>
    </row>
  </sheetData>
  <mergeCells count="9">
    <mergeCell ref="C1:E1"/>
    <mergeCell ref="C2:E2"/>
    <mergeCell ref="A4:E4"/>
    <mergeCell ref="A153:B153"/>
    <mergeCell ref="A107:B107"/>
    <mergeCell ref="A6:A8"/>
    <mergeCell ref="B6:B8"/>
    <mergeCell ref="A152:B152"/>
    <mergeCell ref="C6:E7"/>
  </mergeCells>
  <pageMargins left="0.98425196850393704" right="0.39370078740157483" top="0.39370078740157483" bottom="0.39370078740157483" header="0.27559055118110237" footer="0"/>
  <pageSetup paperSize="9" scale="6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bov</dc:creator>
  <cp:lastModifiedBy>BOD</cp:lastModifiedBy>
  <cp:lastPrinted>2025-06-03T10:11:11Z</cp:lastPrinted>
  <dcterms:created xsi:type="dcterms:W3CDTF">2025-06-03T05:46:24Z</dcterms:created>
  <dcterms:modified xsi:type="dcterms:W3CDTF">2025-06-11T07:57:09Z</dcterms:modified>
</cp:coreProperties>
</file>